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360" windowWidth="13260" windowHeight="9432" activeTab="2"/>
  </bookViews>
  <sheets>
    <sheet name="табл2" sheetId="1" r:id="rId1"/>
    <sheet name="Лист2" sheetId="2" r:id="rId2"/>
    <sheet name="2020" sheetId="3" r:id="rId3"/>
  </sheets>
  <definedNames/>
  <calcPr fullCalcOnLoad="1" refMode="R1C1"/>
</workbook>
</file>

<file path=xl/sharedStrings.xml><?xml version="1.0" encoding="utf-8"?>
<sst xmlns="http://schemas.openxmlformats.org/spreadsheetml/2006/main" count="196" uniqueCount="112">
  <si>
    <t>№  п/п</t>
  </si>
  <si>
    <t>руб.</t>
  </si>
  <si>
    <t>1.</t>
  </si>
  <si>
    <t>Содержание придомовой территории и благоустройство</t>
  </si>
  <si>
    <t>в т.ч Содержание придомовой территории</t>
  </si>
  <si>
    <t>из них по статьям затрат:</t>
  </si>
  <si>
    <t>отчисления на з/п  30,2%</t>
  </si>
  <si>
    <t>материалы на содержание прид. территор.</t>
  </si>
  <si>
    <t>Благоустройство</t>
  </si>
  <si>
    <t>2.</t>
  </si>
  <si>
    <t>Содержание мест общего пользования</t>
  </si>
  <si>
    <t>материалы на сан. содержание ж/ф</t>
  </si>
  <si>
    <t>3.</t>
  </si>
  <si>
    <t>Дератизация</t>
  </si>
  <si>
    <t>Текущий ремонт  жилищного фонда</t>
  </si>
  <si>
    <t>материалы на текущий ремонт</t>
  </si>
  <si>
    <t>Техническое  обслуживание внутридомового инженерного оборудования и конструктивных элементов зданий</t>
  </si>
  <si>
    <t>материалы на техническое обслуж.</t>
  </si>
  <si>
    <t>10.</t>
  </si>
  <si>
    <t>Обслуживание электроплит</t>
  </si>
  <si>
    <t>Общехозяйственные расходы</t>
  </si>
  <si>
    <t>Всего затраты на содержание и ремонт жилого помещения</t>
  </si>
  <si>
    <t xml:space="preserve">Плата для населения на 1 кв. м </t>
  </si>
  <si>
    <t xml:space="preserve"> руб.</t>
  </si>
  <si>
    <t>механизированная уборка</t>
  </si>
  <si>
    <t>Содержание аварийно-диспетчерской службы</t>
  </si>
  <si>
    <t>4.</t>
  </si>
  <si>
    <t>8.</t>
  </si>
  <si>
    <t>9.</t>
  </si>
  <si>
    <t xml:space="preserve">материалы </t>
  </si>
  <si>
    <t>Содержание лифтов</t>
  </si>
  <si>
    <t>договор "Лифтек"</t>
  </si>
  <si>
    <t>договор "Русь-ЭО"</t>
  </si>
  <si>
    <t>Налоги</t>
  </si>
  <si>
    <t>установка ограждений тротуаров</t>
  </si>
  <si>
    <t>установка перил пандусов</t>
  </si>
  <si>
    <t>ИТОГО</t>
  </si>
  <si>
    <t>11.</t>
  </si>
  <si>
    <t>Содержание УК, РКЦ и паспортного стола</t>
  </si>
  <si>
    <t xml:space="preserve">заработная плата </t>
  </si>
  <si>
    <t>з/п уборщиц</t>
  </si>
  <si>
    <t>з/п дворников</t>
  </si>
  <si>
    <r>
      <t xml:space="preserve">Вывоз мусора,ТБО </t>
    </r>
    <r>
      <rPr>
        <sz val="12"/>
        <color indexed="8"/>
        <rFont val="Arial Cyr"/>
        <family val="2"/>
      </rPr>
      <t>(вкл. р-ды на захоронение)</t>
    </r>
  </si>
  <si>
    <t>Адрес дома: М.О., Одинцовский район, г. Голицыно, бульвар Генерала Ремезова, дом 10</t>
  </si>
  <si>
    <t>Площадь дома(кв.м)</t>
  </si>
  <si>
    <t>Отчетный период</t>
  </si>
  <si>
    <t xml:space="preserve">Отчет ООО "УК "Восточный" по услугам, предоставляемым жителям многоквартирного дома (МКД) </t>
  </si>
  <si>
    <t>Начисление платежей</t>
  </si>
  <si>
    <t>Фактический сбор платежей</t>
  </si>
  <si>
    <t>с 01.02.2015 по 31.12.2015 год</t>
  </si>
  <si>
    <t xml:space="preserve">Фактические затраты </t>
  </si>
  <si>
    <t>Затраты в расчете на 1 кв.м в месяц</t>
  </si>
  <si>
    <t>Договор на управление МКД</t>
  </si>
  <si>
    <t>з/п рабочих участка благоустр.</t>
  </si>
  <si>
    <t>договор ООО "Лифтек"</t>
  </si>
  <si>
    <t>договор ООО "Русь-ЭО"</t>
  </si>
  <si>
    <t xml:space="preserve"> тыс.руб.</t>
  </si>
  <si>
    <t>12.</t>
  </si>
  <si>
    <t xml:space="preserve">                             Генеральный директор__________________________Ю.В.Кавун</t>
  </si>
  <si>
    <t>Исполнитель______________ Е.В. Мыльникова</t>
  </si>
  <si>
    <t>Примечание</t>
  </si>
  <si>
    <t>Работы выполнены согласно утвержденной периодичности</t>
  </si>
  <si>
    <r>
      <t xml:space="preserve">Вывоз мусора,ТБО </t>
    </r>
    <r>
      <rPr>
        <sz val="11.5"/>
        <color indexed="8"/>
        <rFont val="Times New Roman"/>
        <family val="1"/>
      </rPr>
      <t>(вкл. р-ды на захоронение)</t>
    </r>
  </si>
  <si>
    <t>Фактичес-кий сбор платежей</t>
  </si>
  <si>
    <t>Работы  выполнены  согласно  утвержденной  периодичности</t>
  </si>
  <si>
    <t>услуги банка</t>
  </si>
  <si>
    <t>материалы на содержание моп</t>
  </si>
  <si>
    <t>Сумма средств начислененных  за содержание и ремонт жилья</t>
  </si>
  <si>
    <t>Сумма средств поступивщих  за содержание и ремонт жилья</t>
  </si>
  <si>
    <t>Площадь дома(кв.м)-42680,9</t>
  </si>
  <si>
    <t>Ремонт подъездов</t>
  </si>
  <si>
    <t>в т.ч. материалы</t>
  </si>
  <si>
    <t>материалы на техническое обслуживание</t>
  </si>
  <si>
    <t>СЭС</t>
  </si>
  <si>
    <t>Содержание диспетчерской службы</t>
  </si>
  <si>
    <t>обслуживание компьютерных программ и сайта УК</t>
  </si>
  <si>
    <t>Общехозяйственные расходы в т.ч.</t>
  </si>
  <si>
    <t>приобретение офисной оргтехники и мебели</t>
  </si>
  <si>
    <t>прочие расходы в т.ч.почтовые и курьерские услуги</t>
  </si>
  <si>
    <t>канцелярские и офисные товары</t>
  </si>
  <si>
    <t>обслуживание оргтехники</t>
  </si>
  <si>
    <t>госпошлина в суд</t>
  </si>
  <si>
    <t>обучение и аттетация специалистов</t>
  </si>
  <si>
    <t>Затраты на содержание и ремонт жилого помещения</t>
  </si>
  <si>
    <t>Коммунальные ресурсы в целях содержания общего имущества МКД</t>
  </si>
  <si>
    <t>Штрафы</t>
  </si>
  <si>
    <t>обслуживание АСКУЭ</t>
  </si>
  <si>
    <t>Содержание РКЦ и паспортного стола</t>
  </si>
  <si>
    <t xml:space="preserve">Общехозяйственные расходы и содержание УК </t>
  </si>
  <si>
    <t>Налог УСНО</t>
  </si>
  <si>
    <t>обслуживание системы пожаротушения и дымоудаления</t>
  </si>
  <si>
    <t>обслуживание системы отопления(ИТП)</t>
  </si>
  <si>
    <t>страхование (лифтов и т.д.)</t>
  </si>
  <si>
    <t>пени РСО; возмещение убытков по решению суда</t>
  </si>
  <si>
    <t xml:space="preserve">отчисления на з/п </t>
  </si>
  <si>
    <t xml:space="preserve">отчисления на з/п  </t>
  </si>
  <si>
    <t>Ведение информационной базы в МФЦ</t>
  </si>
  <si>
    <t>проверка и очистка вентканалов</t>
  </si>
  <si>
    <t>электроиспытания</t>
  </si>
  <si>
    <t xml:space="preserve">Отчет ООО "УК "Восточный" по услугам, предоставляемым жителям многоквартирного дома (МКД) за 2021 год </t>
  </si>
  <si>
    <t>Сумма задолженности собственников МКД на 01.01.2021г.</t>
  </si>
  <si>
    <t>78,7+31,6</t>
  </si>
  <si>
    <t>7,8+6,6</t>
  </si>
  <si>
    <t>11,6+13,6</t>
  </si>
  <si>
    <t>услуги связи; услуги интернет; услуги телевещания</t>
  </si>
  <si>
    <t>3,0+63,3+145,1</t>
  </si>
  <si>
    <t>36,8+6,6+35,8</t>
  </si>
  <si>
    <t>Сумма задолженности собственников МКД на 31.12.2021г.</t>
  </si>
  <si>
    <t>39,1+37,3</t>
  </si>
  <si>
    <t>юридические услуги; справочно-правовая система</t>
  </si>
  <si>
    <t xml:space="preserve">                             Генеральный директор__________________________А.В.Власов</t>
  </si>
  <si>
    <t>Исполнитель______________ Е.Е. Ильина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</si>
</sst>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_-* #,##0.000_р_._-;\-* #,##0.000_р_._-;_-* &quot;-&quot;??_р_._-;_-@_-"/>
    <numFmt numFmtId="178" formatCode="_-* #,##0.000_р_._-;\-* #,##0.000_р_._-;_-* &quot;-&quot;???_р_._-;_-@_-"/>
    <numFmt numFmtId="179" formatCode="_-* #,##0.0_р_._-;\-* #,##0.0_р_._-;_-* &quot;-&quot;??_р_._-;_-@_-"/>
    <numFmt numFmtId="180" formatCode="#,##0.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#,##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8" fillId="0" borderId="14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6" fillId="0" borderId="14" xfId="0" applyFont="1" applyBorder="1" applyAlignment="1">
      <alignment wrapText="1"/>
    </xf>
    <xf numFmtId="0" fontId="24" fillId="0" borderId="0" xfId="0" applyFont="1" applyAlignment="1">
      <alignment/>
    </xf>
    <xf numFmtId="0" fontId="27" fillId="0" borderId="15" xfId="0" applyFont="1" applyBorder="1" applyAlignment="1">
      <alignment horizontal="right"/>
    </xf>
    <xf numFmtId="0" fontId="26" fillId="0" borderId="14" xfId="0" applyFont="1" applyBorder="1" applyAlignment="1">
      <alignment wrapText="1"/>
    </xf>
    <xf numFmtId="0" fontId="27" fillId="0" borderId="15" xfId="0" applyFont="1" applyBorder="1" applyAlignment="1">
      <alignment horizontal="right" wrapText="1"/>
    </xf>
    <xf numFmtId="0" fontId="26" fillId="0" borderId="14" xfId="0" applyFont="1" applyBorder="1" applyAlignment="1">
      <alignment/>
    </xf>
    <xf numFmtId="0" fontId="29" fillId="0" borderId="15" xfId="0" applyFont="1" applyBorder="1" applyAlignment="1">
      <alignment horizontal="right" wrapText="1"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80" fontId="28" fillId="0" borderId="15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18" xfId="0" applyFont="1" applyBorder="1" applyAlignment="1">
      <alignment horizontal="center" vertical="center" wrapText="1"/>
    </xf>
    <xf numFmtId="180" fontId="26" fillId="0" borderId="15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8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4" fontId="28" fillId="0" borderId="15" xfId="0" applyNumberFormat="1" applyFont="1" applyBorder="1" applyAlignment="1">
      <alignment/>
    </xf>
    <xf numFmtId="4" fontId="28" fillId="0" borderId="19" xfId="0" applyNumberFormat="1" applyFont="1" applyBorder="1" applyAlignment="1">
      <alignment/>
    </xf>
    <xf numFmtId="4" fontId="28" fillId="0" borderId="15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4" fontId="28" fillId="0" borderId="19" xfId="0" applyNumberFormat="1" applyFont="1" applyBorder="1" applyAlignment="1">
      <alignment wrapText="1"/>
    </xf>
    <xf numFmtId="4" fontId="26" fillId="0" borderId="19" xfId="0" applyNumberFormat="1" applyFont="1" applyBorder="1" applyAlignment="1">
      <alignment wrapText="1"/>
    </xf>
    <xf numFmtId="4" fontId="26" fillId="0" borderId="19" xfId="0" applyNumberFormat="1" applyFont="1" applyBorder="1" applyAlignment="1">
      <alignment/>
    </xf>
    <xf numFmtId="4" fontId="30" fillId="0" borderId="0" xfId="0" applyNumberFormat="1" applyFont="1" applyFill="1" applyBorder="1" applyAlignment="1">
      <alignment wrapText="1"/>
    </xf>
    <xf numFmtId="0" fontId="0" fillId="0" borderId="20" xfId="0" applyBorder="1" applyAlignment="1">
      <alignment horizontal="center"/>
    </xf>
    <xf numFmtId="4" fontId="0" fillId="0" borderId="20" xfId="60" applyNumberFormat="1" applyFont="1" applyBorder="1" applyAlignment="1">
      <alignment/>
    </xf>
    <xf numFmtId="4" fontId="31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21" fillId="0" borderId="20" xfId="0" applyFont="1" applyBorder="1" applyAlignment="1">
      <alignment/>
    </xf>
    <xf numFmtId="4" fontId="33" fillId="0" borderId="20" xfId="60" applyNumberFormat="1" applyFont="1" applyBorder="1" applyAlignment="1">
      <alignment/>
    </xf>
    <xf numFmtId="0" fontId="28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1" xfId="0" applyBorder="1" applyAlignment="1">
      <alignment/>
    </xf>
    <xf numFmtId="4" fontId="0" fillId="0" borderId="21" xfId="60" applyNumberFormat="1" applyFont="1" applyBorder="1" applyAlignment="1">
      <alignment/>
    </xf>
    <xf numFmtId="4" fontId="3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3" fillId="0" borderId="23" xfId="0" applyFont="1" applyBorder="1" applyAlignment="1">
      <alignment/>
    </xf>
    <xf numFmtId="0" fontId="24" fillId="0" borderId="23" xfId="0" applyFont="1" applyBorder="1" applyAlignment="1">
      <alignment/>
    </xf>
    <xf numFmtId="4" fontId="33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30" fillId="0" borderId="26" xfId="0" applyFont="1" applyBorder="1" applyAlignment="1">
      <alignment horizontal="center"/>
    </xf>
    <xf numFmtId="174" fontId="26" fillId="0" borderId="14" xfId="0" applyNumberFormat="1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26" fillId="0" borderId="14" xfId="0" applyNumberFormat="1" applyFont="1" applyBorder="1" applyAlignment="1">
      <alignment/>
    </xf>
    <xf numFmtId="174" fontId="26" fillId="0" borderId="15" xfId="0" applyNumberFormat="1" applyFont="1" applyBorder="1" applyAlignment="1">
      <alignment/>
    </xf>
    <xf numFmtId="174" fontId="26" fillId="0" borderId="17" xfId="0" applyNumberFormat="1" applyFont="1" applyBorder="1" applyAlignment="1">
      <alignment/>
    </xf>
    <xf numFmtId="174" fontId="32" fillId="0" borderId="20" xfId="0" applyNumberFormat="1" applyFont="1" applyBorder="1" applyAlignment="1">
      <alignment/>
    </xf>
    <xf numFmtId="174" fontId="32" fillId="0" borderId="21" xfId="0" applyNumberFormat="1" applyFont="1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4" fontId="0" fillId="0" borderId="23" xfId="0" applyNumberFormat="1" applyBorder="1" applyAlignment="1">
      <alignment/>
    </xf>
    <xf numFmtId="0" fontId="26" fillId="24" borderId="14" xfId="0" applyFont="1" applyFill="1" applyBorder="1" applyAlignment="1">
      <alignment/>
    </xf>
    <xf numFmtId="180" fontId="26" fillId="24" borderId="15" xfId="0" applyNumberFormat="1" applyFont="1" applyFill="1" applyBorder="1" applyAlignment="1">
      <alignment/>
    </xf>
    <xf numFmtId="0" fontId="28" fillId="24" borderId="14" xfId="0" applyFont="1" applyFill="1" applyBorder="1" applyAlignment="1">
      <alignment/>
    </xf>
    <xf numFmtId="4" fontId="26" fillId="24" borderId="15" xfId="0" applyNumberFormat="1" applyFont="1" applyFill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174" fontId="26" fillId="0" borderId="27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35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3" xfId="0" applyFont="1" applyBorder="1" applyAlignment="1">
      <alignment wrapText="1"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8" xfId="0" applyFont="1" applyBorder="1" applyAlignment="1">
      <alignment/>
    </xf>
    <xf numFmtId="0" fontId="34" fillId="0" borderId="14" xfId="0" applyFont="1" applyFill="1" applyBorder="1" applyAlignment="1">
      <alignment/>
    </xf>
    <xf numFmtId="0" fontId="0" fillId="0" borderId="29" xfId="0" applyBorder="1" applyAlignment="1">
      <alignment/>
    </xf>
    <xf numFmtId="0" fontId="39" fillId="0" borderId="12" xfId="0" applyFont="1" applyBorder="1" applyAlignment="1">
      <alignment/>
    </xf>
    <xf numFmtId="0" fontId="41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46" fillId="0" borderId="15" xfId="0" applyFont="1" applyBorder="1" applyAlignment="1">
      <alignment/>
    </xf>
    <xf numFmtId="174" fontId="46" fillId="0" borderId="14" xfId="0" applyNumberFormat="1" applyFont="1" applyBorder="1" applyAlignment="1">
      <alignment/>
    </xf>
    <xf numFmtId="180" fontId="46" fillId="0" borderId="15" xfId="0" applyNumberFormat="1" applyFont="1" applyBorder="1" applyAlignment="1">
      <alignment/>
    </xf>
    <xf numFmtId="0" fontId="46" fillId="0" borderId="15" xfId="0" applyFont="1" applyBorder="1" applyAlignment="1">
      <alignment wrapText="1"/>
    </xf>
    <xf numFmtId="4" fontId="46" fillId="0" borderId="15" xfId="0" applyNumberFormat="1" applyFont="1" applyBorder="1" applyAlignment="1">
      <alignment/>
    </xf>
    <xf numFmtId="0" fontId="46" fillId="0" borderId="15" xfId="0" applyFont="1" applyBorder="1" applyAlignment="1">
      <alignment vertical="top"/>
    </xf>
    <xf numFmtId="174" fontId="46" fillId="0" borderId="14" xfId="0" applyNumberFormat="1" applyFont="1" applyFill="1" applyBorder="1" applyAlignment="1">
      <alignment/>
    </xf>
    <xf numFmtId="180" fontId="46" fillId="0" borderId="15" xfId="0" applyNumberFormat="1" applyFont="1" applyFill="1" applyBorder="1" applyAlignment="1">
      <alignment/>
    </xf>
    <xf numFmtId="0" fontId="46" fillId="0" borderId="15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174" fontId="46" fillId="0" borderId="17" xfId="0" applyNumberFormat="1" applyFont="1" applyBorder="1" applyAlignment="1">
      <alignment/>
    </xf>
    <xf numFmtId="4" fontId="46" fillId="0" borderId="17" xfId="0" applyNumberFormat="1" applyFont="1" applyBorder="1" applyAlignment="1">
      <alignment/>
    </xf>
    <xf numFmtId="174" fontId="46" fillId="0" borderId="12" xfId="0" applyNumberFormat="1" applyFont="1" applyBorder="1" applyAlignment="1">
      <alignment/>
    </xf>
    <xf numFmtId="4" fontId="46" fillId="0" borderId="11" xfId="0" applyNumberFormat="1" applyFont="1" applyBorder="1" applyAlignment="1">
      <alignment/>
    </xf>
    <xf numFmtId="174" fontId="47" fillId="0" borderId="28" xfId="0" applyNumberFormat="1" applyFont="1" applyBorder="1" applyAlignment="1">
      <alignment/>
    </xf>
    <xf numFmtId="4" fontId="36" fillId="0" borderId="28" xfId="60" applyNumberFormat="1" applyFont="1" applyBorder="1" applyAlignment="1">
      <alignment/>
    </xf>
    <xf numFmtId="174" fontId="47" fillId="0" borderId="20" xfId="0" applyNumberFormat="1" applyFont="1" applyBorder="1" applyAlignment="1">
      <alignment/>
    </xf>
    <xf numFmtId="4" fontId="42" fillId="0" borderId="20" xfId="60" applyNumberFormat="1" applyFont="1" applyBorder="1" applyAlignment="1">
      <alignment/>
    </xf>
    <xf numFmtId="174" fontId="47" fillId="0" borderId="21" xfId="0" applyNumberFormat="1" applyFont="1" applyBorder="1" applyAlignment="1">
      <alignment/>
    </xf>
    <xf numFmtId="4" fontId="42" fillId="0" borderId="21" xfId="60" applyNumberFormat="1" applyFont="1" applyBorder="1" applyAlignment="1">
      <alignment/>
    </xf>
    <xf numFmtId="0" fontId="42" fillId="0" borderId="23" xfId="0" applyFont="1" applyBorder="1" applyAlignment="1">
      <alignment/>
    </xf>
    <xf numFmtId="174" fontId="42" fillId="0" borderId="23" xfId="0" applyNumberFormat="1" applyFont="1" applyBorder="1" applyAlignment="1">
      <alignment/>
    </xf>
    <xf numFmtId="180" fontId="42" fillId="0" borderId="23" xfId="0" applyNumberFormat="1" applyFont="1" applyBorder="1" applyAlignment="1">
      <alignment/>
    </xf>
    <xf numFmtId="4" fontId="42" fillId="0" borderId="24" xfId="0" applyNumberFormat="1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0" xfId="0" applyFont="1" applyAlignment="1">
      <alignment/>
    </xf>
    <xf numFmtId="0" fontId="42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" fontId="46" fillId="0" borderId="18" xfId="0" applyNumberFormat="1" applyFont="1" applyBorder="1" applyAlignment="1">
      <alignment wrapText="1"/>
    </xf>
    <xf numFmtId="174" fontId="46" fillId="0" borderId="14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4" fontId="46" fillId="0" borderId="14" xfId="0" applyNumberFormat="1" applyFont="1" applyBorder="1" applyAlignment="1">
      <alignment wrapText="1"/>
    </xf>
    <xf numFmtId="174" fontId="46" fillId="0" borderId="16" xfId="0" applyNumberFormat="1" applyFont="1" applyBorder="1" applyAlignment="1">
      <alignment/>
    </xf>
    <xf numFmtId="174" fontId="46" fillId="0" borderId="15" xfId="0" applyNumberFormat="1" applyFont="1" applyBorder="1" applyAlignment="1">
      <alignment/>
    </xf>
    <xf numFmtId="4" fontId="46" fillId="0" borderId="16" xfId="0" applyNumberFormat="1" applyFont="1" applyBorder="1" applyAlignment="1">
      <alignment wrapText="1"/>
    </xf>
    <xf numFmtId="4" fontId="46" fillId="0" borderId="12" xfId="0" applyNumberFormat="1" applyFont="1" applyBorder="1" applyAlignment="1">
      <alignment wrapText="1"/>
    </xf>
    <xf numFmtId="4" fontId="36" fillId="0" borderId="31" xfId="60" applyNumberFormat="1" applyFont="1" applyBorder="1" applyAlignment="1">
      <alignment/>
    </xf>
    <xf numFmtId="4" fontId="36" fillId="0" borderId="32" xfId="60" applyNumberFormat="1" applyFont="1" applyBorder="1" applyAlignment="1">
      <alignment/>
    </xf>
    <xf numFmtId="4" fontId="36" fillId="0" borderId="33" xfId="60" applyNumberFormat="1" applyFont="1" applyBorder="1" applyAlignment="1">
      <alignment/>
    </xf>
    <xf numFmtId="0" fontId="46" fillId="0" borderId="34" xfId="0" applyFont="1" applyBorder="1" applyAlignment="1">
      <alignment horizontal="left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/>
    </xf>
    <xf numFmtId="174" fontId="46" fillId="0" borderId="11" xfId="0" applyNumberFormat="1" applyFont="1" applyBorder="1" applyAlignment="1">
      <alignment/>
    </xf>
    <xf numFmtId="4" fontId="42" fillId="0" borderId="11" xfId="60" applyNumberFormat="1" applyFont="1" applyBorder="1" applyAlignment="1">
      <alignment/>
    </xf>
    <xf numFmtId="4" fontId="42" fillId="0" borderId="38" xfId="60" applyNumberFormat="1" applyFont="1" applyBorder="1" applyAlignment="1">
      <alignment/>
    </xf>
    <xf numFmtId="0" fontId="42" fillId="0" borderId="18" xfId="0" applyFont="1" applyBorder="1" applyAlignment="1">
      <alignment horizontal="left"/>
    </xf>
    <xf numFmtId="0" fontId="38" fillId="0" borderId="11" xfId="0" applyFont="1" applyBorder="1" applyAlignment="1">
      <alignment/>
    </xf>
    <xf numFmtId="0" fontId="36" fillId="0" borderId="39" xfId="0" applyFont="1" applyBorder="1" applyAlignment="1">
      <alignment horizontal="center"/>
    </xf>
    <xf numFmtId="0" fontId="49" fillId="0" borderId="0" xfId="0" applyFont="1" applyAlignment="1">
      <alignment/>
    </xf>
    <xf numFmtId="0" fontId="36" fillId="0" borderId="17" xfId="0" applyFont="1" applyBorder="1" applyAlignment="1">
      <alignment horizontal="center"/>
    </xf>
    <xf numFmtId="180" fontId="42" fillId="0" borderId="40" xfId="60" applyNumberFormat="1" applyFont="1" applyBorder="1" applyAlignment="1">
      <alignment/>
    </xf>
    <xf numFmtId="10" fontId="0" fillId="0" borderId="0" xfId="0" applyNumberForma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0" fontId="0" fillId="0" borderId="0" xfId="0" applyFill="1" applyAlignment="1">
      <alignment/>
    </xf>
    <xf numFmtId="174" fontId="46" fillId="0" borderId="29" xfId="0" applyNumberFormat="1" applyFont="1" applyFill="1" applyBorder="1" applyAlignment="1">
      <alignment/>
    </xf>
    <xf numFmtId="174" fontId="46" fillId="0" borderId="23" xfId="0" applyNumberFormat="1" applyFont="1" applyFill="1" applyBorder="1" applyAlignment="1">
      <alignment/>
    </xf>
    <xf numFmtId="0" fontId="42" fillId="0" borderId="41" xfId="0" applyFont="1" applyBorder="1" applyAlignment="1">
      <alignment/>
    </xf>
    <xf numFmtId="0" fontId="42" fillId="0" borderId="12" xfId="0" applyFont="1" applyBorder="1" applyAlignment="1">
      <alignment horizontal="center"/>
    </xf>
    <xf numFmtId="174" fontId="42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4" fontId="46" fillId="0" borderId="42" xfId="0" applyNumberFormat="1" applyFont="1" applyBorder="1" applyAlignment="1">
      <alignment wrapText="1"/>
    </xf>
    <xf numFmtId="174" fontId="46" fillId="0" borderId="43" xfId="0" applyNumberFormat="1" applyFont="1" applyBorder="1" applyAlignment="1">
      <alignment/>
    </xf>
    <xf numFmtId="174" fontId="46" fillId="0" borderId="16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44" xfId="0" applyFont="1" applyBorder="1" applyAlignment="1">
      <alignment horizontal="left"/>
    </xf>
    <xf numFmtId="0" fontId="34" fillId="0" borderId="27" xfId="0" applyFont="1" applyBorder="1" applyAlignment="1">
      <alignment wrapText="1"/>
    </xf>
    <xf numFmtId="0" fontId="37" fillId="0" borderId="27" xfId="0" applyFont="1" applyBorder="1" applyAlignment="1">
      <alignment/>
    </xf>
    <xf numFmtId="0" fontId="35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5" fillId="0" borderId="27" xfId="0" applyFont="1" applyBorder="1" applyAlignment="1">
      <alignment wrapText="1"/>
    </xf>
    <xf numFmtId="0" fontId="34" fillId="0" borderId="27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0" fontId="35" fillId="0" borderId="27" xfId="0" applyFont="1" applyFill="1" applyBorder="1" applyAlignment="1">
      <alignment/>
    </xf>
    <xf numFmtId="0" fontId="35" fillId="0" borderId="0" xfId="0" applyFont="1" applyBorder="1" applyAlignment="1">
      <alignment/>
    </xf>
    <xf numFmtId="0" fontId="38" fillId="0" borderId="45" xfId="0" applyFont="1" applyBorder="1" applyAlignment="1">
      <alignment wrapText="1"/>
    </xf>
    <xf numFmtId="0" fontId="49" fillId="0" borderId="46" xfId="0" applyFont="1" applyBorder="1" applyAlignment="1">
      <alignment wrapText="1"/>
    </xf>
    <xf numFmtId="0" fontId="38" fillId="0" borderId="38" xfId="0" applyFont="1" applyBorder="1" applyAlignment="1">
      <alignment/>
    </xf>
    <xf numFmtId="0" fontId="36" fillId="0" borderId="47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46" fillId="0" borderId="50" xfId="0" applyFont="1" applyBorder="1" applyAlignment="1">
      <alignment/>
    </xf>
    <xf numFmtId="0" fontId="46" fillId="0" borderId="50" xfId="0" applyFont="1" applyBorder="1" applyAlignment="1">
      <alignment wrapText="1"/>
    </xf>
    <xf numFmtId="0" fontId="46" fillId="0" borderId="50" xfId="0" applyFont="1" applyBorder="1" applyAlignment="1">
      <alignment horizontal="left"/>
    </xf>
    <xf numFmtId="0" fontId="42" fillId="0" borderId="51" xfId="0" applyFont="1" applyBorder="1" applyAlignment="1">
      <alignment horizontal="left"/>
    </xf>
    <xf numFmtId="0" fontId="36" fillId="0" borderId="51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/>
    </xf>
    <xf numFmtId="0" fontId="49" fillId="0" borderId="27" xfId="0" applyFont="1" applyBorder="1" applyAlignment="1">
      <alignment/>
    </xf>
    <xf numFmtId="180" fontId="42" fillId="0" borderId="22" xfId="60" applyNumberFormat="1" applyFont="1" applyBorder="1" applyAlignment="1">
      <alignment/>
    </xf>
    <xf numFmtId="0" fontId="49" fillId="0" borderId="53" xfId="0" applyFont="1" applyBorder="1" applyAlignment="1">
      <alignment/>
    </xf>
    <xf numFmtId="0" fontId="49" fillId="0" borderId="54" xfId="0" applyFont="1" applyBorder="1" applyAlignment="1">
      <alignment/>
    </xf>
    <xf numFmtId="0" fontId="49" fillId="0" borderId="55" xfId="0" applyFont="1" applyBorder="1" applyAlignment="1">
      <alignment/>
    </xf>
    <xf numFmtId="174" fontId="42" fillId="0" borderId="14" xfId="0" applyNumberFormat="1" applyFont="1" applyFill="1" applyBorder="1" applyAlignment="1">
      <alignment/>
    </xf>
    <xf numFmtId="180" fontId="42" fillId="0" borderId="29" xfId="0" applyNumberFormat="1" applyFont="1" applyBorder="1" applyAlignment="1">
      <alignment/>
    </xf>
    <xf numFmtId="180" fontId="0" fillId="0" borderId="0" xfId="0" applyNumberFormat="1" applyAlignment="1">
      <alignment/>
    </xf>
    <xf numFmtId="174" fontId="42" fillId="0" borderId="14" xfId="0" applyNumberFormat="1" applyFont="1" applyBorder="1" applyAlignment="1">
      <alignment/>
    </xf>
    <xf numFmtId="2" fontId="46" fillId="0" borderId="43" xfId="0" applyNumberFormat="1" applyFont="1" applyBorder="1" applyAlignment="1">
      <alignment/>
    </xf>
    <xf numFmtId="2" fontId="46" fillId="0" borderId="16" xfId="0" applyNumberFormat="1" applyFont="1" applyFill="1" applyBorder="1" applyAlignment="1">
      <alignment/>
    </xf>
    <xf numFmtId="4" fontId="42" fillId="0" borderId="56" xfId="60" applyNumberFormat="1" applyFont="1" applyFill="1" applyBorder="1" applyAlignment="1">
      <alignment/>
    </xf>
    <xf numFmtId="0" fontId="46" fillId="0" borderId="51" xfId="0" applyFont="1" applyBorder="1" applyAlignment="1">
      <alignment wrapText="1"/>
    </xf>
    <xf numFmtId="0" fontId="39" fillId="0" borderId="46" xfId="0" applyFont="1" applyFill="1" applyBorder="1" applyAlignment="1">
      <alignment/>
    </xf>
    <xf numFmtId="0" fontId="50" fillId="0" borderId="27" xfId="0" applyFont="1" applyBorder="1" applyAlignment="1">
      <alignment/>
    </xf>
    <xf numFmtId="174" fontId="0" fillId="0" borderId="0" xfId="0" applyNumberFormat="1" applyAlignment="1">
      <alignment/>
    </xf>
    <xf numFmtId="174" fontId="54" fillId="0" borderId="0" xfId="0" applyNumberFormat="1" applyFont="1" applyFill="1" applyBorder="1" applyAlignment="1">
      <alignment/>
    </xf>
    <xf numFmtId="4" fontId="42" fillId="0" borderId="14" xfId="0" applyNumberFormat="1" applyFont="1" applyFill="1" applyBorder="1" applyAlignment="1">
      <alignment wrapText="1"/>
    </xf>
    <xf numFmtId="4" fontId="36" fillId="0" borderId="14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4" fontId="42" fillId="0" borderId="16" xfId="0" applyNumberFormat="1" applyFont="1" applyFill="1" applyBorder="1" applyAlignment="1">
      <alignment/>
    </xf>
    <xf numFmtId="4" fontId="36" fillId="0" borderId="16" xfId="0" applyNumberFormat="1" applyFont="1" applyBorder="1" applyAlignment="1">
      <alignment wrapText="1"/>
    </xf>
    <xf numFmtId="4" fontId="42" fillId="0" borderId="16" xfId="0" applyNumberFormat="1" applyFont="1" applyBorder="1" applyAlignment="1">
      <alignment wrapText="1"/>
    </xf>
    <xf numFmtId="4" fontId="42" fillId="0" borderId="16" xfId="0" applyNumberFormat="1" applyFont="1" applyFill="1" applyBorder="1" applyAlignment="1">
      <alignment wrapText="1"/>
    </xf>
    <xf numFmtId="4" fontId="42" fillId="0" borderId="16" xfId="0" applyNumberFormat="1" applyFont="1" applyBorder="1" applyAlignment="1">
      <alignment/>
    </xf>
    <xf numFmtId="4" fontId="42" fillId="0" borderId="57" xfId="0" applyNumberFormat="1" applyFont="1" applyFill="1" applyBorder="1" applyAlignment="1">
      <alignment/>
    </xf>
    <xf numFmtId="174" fontId="42" fillId="0" borderId="13" xfId="0" applyNumberFormat="1" applyFont="1" applyBorder="1" applyAlignment="1">
      <alignment horizontal="center"/>
    </xf>
    <xf numFmtId="180" fontId="42" fillId="0" borderId="15" xfId="0" applyNumberFormat="1" applyFont="1" applyBorder="1" applyAlignment="1">
      <alignment/>
    </xf>
    <xf numFmtId="174" fontId="42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4" fontId="42" fillId="0" borderId="15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180" fontId="42" fillId="0" borderId="19" xfId="0" applyNumberFormat="1" applyFont="1" applyBorder="1" applyAlignment="1">
      <alignment/>
    </xf>
    <xf numFmtId="180" fontId="42" fillId="0" borderId="15" xfId="0" applyNumberFormat="1" applyFont="1" applyFill="1" applyBorder="1" applyAlignment="1">
      <alignment/>
    </xf>
    <xf numFmtId="180" fontId="42" fillId="0" borderId="58" xfId="0" applyNumberFormat="1" applyFont="1" applyFill="1" applyBorder="1" applyAlignment="1">
      <alignment/>
    </xf>
    <xf numFmtId="174" fontId="42" fillId="0" borderId="43" xfId="0" applyNumberFormat="1" applyFont="1" applyBorder="1" applyAlignment="1">
      <alignment/>
    </xf>
    <xf numFmtId="174" fontId="42" fillId="0" borderId="16" xfId="0" applyNumberFormat="1" applyFont="1" applyBorder="1" applyAlignment="1">
      <alignment/>
    </xf>
    <xf numFmtId="174" fontId="42" fillId="0" borderId="29" xfId="0" applyNumberFormat="1" applyFont="1" applyFill="1" applyBorder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4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textRotation="90"/>
    </xf>
    <xf numFmtId="0" fontId="42" fillId="0" borderId="58" xfId="0" applyFont="1" applyBorder="1" applyAlignment="1">
      <alignment horizontal="center" vertical="center" textRotation="90"/>
    </xf>
    <xf numFmtId="0" fontId="42" fillId="0" borderId="17" xfId="0" applyFont="1" applyBorder="1" applyAlignment="1">
      <alignment horizontal="center" vertical="center" textRotation="90"/>
    </xf>
    <xf numFmtId="0" fontId="41" fillId="0" borderId="47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15" xfId="0" applyFont="1" applyBorder="1" applyAlignment="1">
      <alignment/>
    </xf>
    <xf numFmtId="0" fontId="44" fillId="0" borderId="59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180" fontId="42" fillId="0" borderId="22" xfId="0" applyNumberFormat="1" applyFont="1" applyBorder="1" applyAlignment="1">
      <alignment horizontal="center"/>
    </xf>
    <xf numFmtId="180" fontId="42" fillId="0" borderId="23" xfId="0" applyNumberFormat="1" applyFont="1" applyBorder="1" applyAlignment="1">
      <alignment horizontal="center"/>
    </xf>
    <xf numFmtId="180" fontId="42" fillId="0" borderId="24" xfId="0" applyNumberFormat="1" applyFont="1" applyBorder="1" applyAlignment="1">
      <alignment horizontal="center"/>
    </xf>
    <xf numFmtId="0" fontId="48" fillId="0" borderId="47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wrapText="1"/>
    </xf>
    <xf numFmtId="0" fontId="38" fillId="0" borderId="48" xfId="0" applyFont="1" applyBorder="1" applyAlignment="1">
      <alignment horizontal="center" vertical="center" textRotation="90"/>
    </xf>
    <xf numFmtId="0" fontId="38" fillId="0" borderId="49" xfId="0" applyFont="1" applyBorder="1" applyAlignment="1">
      <alignment horizontal="center" vertical="center" textRotation="90"/>
    </xf>
    <xf numFmtId="0" fontId="38" fillId="0" borderId="63" xfId="0" applyFont="1" applyBorder="1" applyAlignment="1">
      <alignment horizontal="center" vertical="center" textRotation="90"/>
    </xf>
    <xf numFmtId="4" fontId="42" fillId="0" borderId="48" xfId="60" applyNumberFormat="1" applyFont="1" applyBorder="1" applyAlignment="1">
      <alignment horizontal="center" vertical="center"/>
    </xf>
    <xf numFmtId="4" fontId="42" fillId="0" borderId="49" xfId="60" applyNumberFormat="1" applyFont="1" applyBorder="1" applyAlignment="1">
      <alignment horizontal="center" vertical="center"/>
    </xf>
    <xf numFmtId="4" fontId="42" fillId="0" borderId="63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30">
      <selection activeCell="I52" sqref="I52"/>
    </sheetView>
  </sheetViews>
  <sheetFormatPr defaultColWidth="9.00390625" defaultRowHeight="12.75"/>
  <cols>
    <col min="1" max="1" width="3.625" style="0" customWidth="1"/>
    <col min="2" max="2" width="51.50390625" style="0" customWidth="1"/>
    <col min="3" max="4" width="12.375" style="30" customWidth="1"/>
    <col min="5" max="5" width="14.50390625" style="0" customWidth="1"/>
    <col min="6" max="6" width="13.375" style="0" customWidth="1"/>
    <col min="7" max="7" width="14.625" style="0" customWidth="1"/>
    <col min="9" max="9" width="12.625" style="0" customWidth="1"/>
    <col min="10" max="10" width="14.50390625" style="0" customWidth="1"/>
  </cols>
  <sheetData>
    <row r="1" spans="1:13" ht="9.75" customHeight="1">
      <c r="A1" s="240"/>
      <c r="B1" s="240"/>
      <c r="C1" s="240"/>
      <c r="D1" s="240"/>
      <c r="E1" s="240"/>
      <c r="F1" s="240"/>
      <c r="G1" s="240"/>
      <c r="H1" s="3"/>
      <c r="I1" s="3"/>
      <c r="J1" s="3"/>
      <c r="K1" s="3"/>
      <c r="L1" s="3"/>
      <c r="M1" s="3"/>
    </row>
    <row r="2" spans="1:13" ht="51" customHeight="1">
      <c r="A2" s="2"/>
      <c r="B2" s="239" t="s">
        <v>46</v>
      </c>
      <c r="C2" s="239"/>
      <c r="D2" s="239"/>
      <c r="E2" s="239"/>
      <c r="F2" s="239"/>
      <c r="G2" s="239"/>
      <c r="H2" s="3"/>
      <c r="I2" s="3"/>
      <c r="J2" s="3"/>
      <c r="K2" s="3"/>
      <c r="L2" s="3"/>
      <c r="M2" s="3"/>
    </row>
    <row r="3" spans="2:13" ht="12" customHeight="1" thickBot="1">
      <c r="B3" s="4"/>
      <c r="E3" s="5"/>
      <c r="H3" s="3"/>
      <c r="I3" s="3"/>
      <c r="J3" s="3"/>
      <c r="K3" s="3"/>
      <c r="L3" s="3"/>
      <c r="M3" s="3"/>
    </row>
    <row r="4" spans="5:13" ht="15.75" hidden="1" thickBot="1">
      <c r="E4" s="5"/>
      <c r="H4" s="3"/>
      <c r="I4" s="3"/>
      <c r="J4" s="3"/>
      <c r="K4" s="3"/>
      <c r="L4" s="3"/>
      <c r="M4" s="3"/>
    </row>
    <row r="5" spans="1:13" ht="17.25" customHeight="1" thickTop="1">
      <c r="A5" s="243" t="s">
        <v>0</v>
      </c>
      <c r="B5" s="246" t="s">
        <v>43</v>
      </c>
      <c r="C5" s="249" t="s">
        <v>44</v>
      </c>
      <c r="D5" s="231" t="s">
        <v>45</v>
      </c>
      <c r="E5" s="233" t="s">
        <v>52</v>
      </c>
      <c r="F5" s="234"/>
      <c r="G5" s="235"/>
      <c r="H5" s="3"/>
      <c r="I5" s="3"/>
      <c r="J5" s="3"/>
      <c r="K5" s="3"/>
      <c r="L5" s="3"/>
      <c r="M5" s="3"/>
    </row>
    <row r="6" spans="1:13" ht="54.75" customHeight="1">
      <c r="A6" s="244"/>
      <c r="B6" s="247"/>
      <c r="C6" s="250"/>
      <c r="D6" s="232"/>
      <c r="E6" s="236"/>
      <c r="F6" s="237"/>
      <c r="G6" s="238"/>
      <c r="H6" s="3"/>
      <c r="I6" s="241"/>
      <c r="J6" s="241"/>
      <c r="K6" s="242"/>
      <c r="L6" s="242"/>
      <c r="M6" s="3"/>
    </row>
    <row r="7" spans="1:13" ht="57" customHeight="1" thickBot="1">
      <c r="A7" s="245"/>
      <c r="B7" s="248"/>
      <c r="C7" s="31">
        <v>30372.2</v>
      </c>
      <c r="D7" s="81" t="s">
        <v>49</v>
      </c>
      <c r="E7" s="82" t="s">
        <v>23</v>
      </c>
      <c r="F7" s="7" t="s">
        <v>1</v>
      </c>
      <c r="G7" s="7" t="s">
        <v>1</v>
      </c>
      <c r="H7" s="3"/>
      <c r="I7" s="8"/>
      <c r="J7" s="8"/>
      <c r="K7" s="8"/>
      <c r="L7" s="8"/>
      <c r="M7" s="3"/>
    </row>
    <row r="8" spans="1:13" ht="39.75" customHeight="1" thickBot="1" thickTop="1">
      <c r="A8" s="71"/>
      <c r="B8" s="77"/>
      <c r="C8" s="79" t="s">
        <v>47</v>
      </c>
      <c r="D8" s="83" t="s">
        <v>48</v>
      </c>
      <c r="E8" s="83" t="s">
        <v>50</v>
      </c>
      <c r="F8" s="84" t="s">
        <v>51</v>
      </c>
      <c r="G8" s="84" t="s">
        <v>22</v>
      </c>
      <c r="H8" s="3"/>
      <c r="I8" s="8"/>
      <c r="J8" s="8"/>
      <c r="K8" s="8"/>
      <c r="L8" s="8"/>
      <c r="M8" s="3"/>
    </row>
    <row r="9" spans="1:13" s="12" customFormat="1" ht="15" customHeight="1" thickBot="1" thickTop="1">
      <c r="A9" s="9">
        <v>1</v>
      </c>
      <c r="B9" s="10">
        <v>2</v>
      </c>
      <c r="C9" s="80">
        <v>3</v>
      </c>
      <c r="D9" s="80">
        <v>4</v>
      </c>
      <c r="E9" s="9">
        <v>5</v>
      </c>
      <c r="F9" s="9">
        <v>6</v>
      </c>
      <c r="G9" s="9">
        <v>7</v>
      </c>
      <c r="H9" s="11"/>
      <c r="I9" s="11"/>
      <c r="J9" s="11"/>
      <c r="K9" s="11"/>
      <c r="L9" s="11"/>
      <c r="M9" s="11"/>
    </row>
    <row r="10" spans="1:13" s="19" customFormat="1" ht="33.75" customHeight="1" thickBot="1" thickTop="1">
      <c r="A10" s="17" t="s">
        <v>2</v>
      </c>
      <c r="B10" s="18" t="s">
        <v>3</v>
      </c>
      <c r="C10" s="64"/>
      <c r="D10" s="64"/>
      <c r="E10" s="32">
        <f>E11+E17</f>
        <v>273.6</v>
      </c>
      <c r="F10" s="38"/>
      <c r="G10" s="35">
        <v>2.01</v>
      </c>
      <c r="H10" s="6"/>
      <c r="I10" s="6"/>
      <c r="J10" s="6"/>
      <c r="K10" s="6"/>
      <c r="L10" s="6"/>
      <c r="M10" s="6"/>
    </row>
    <row r="11" spans="1:13" s="19" customFormat="1" ht="21.75" customHeight="1" thickBot="1" thickTop="1">
      <c r="A11" s="20"/>
      <c r="B11" s="21" t="s">
        <v>4</v>
      </c>
      <c r="C11" s="64"/>
      <c r="D11" s="64"/>
      <c r="E11" s="32">
        <f>E13+E14+E15+E16</f>
        <v>273.6</v>
      </c>
      <c r="F11" s="38"/>
      <c r="G11" s="34"/>
      <c r="H11" s="6"/>
      <c r="I11" s="6"/>
      <c r="J11" s="6"/>
      <c r="K11" s="6"/>
      <c r="L11" s="6"/>
      <c r="M11" s="6"/>
    </row>
    <row r="12" spans="1:13" ht="17.25" customHeight="1" thickTop="1">
      <c r="A12" s="22"/>
      <c r="B12" s="16" t="s">
        <v>5</v>
      </c>
      <c r="C12" s="65"/>
      <c r="D12" s="66"/>
      <c r="E12" s="36"/>
      <c r="F12" s="36"/>
      <c r="G12" s="36"/>
      <c r="H12" s="3"/>
      <c r="I12" s="3"/>
      <c r="J12" s="3"/>
      <c r="K12" s="3"/>
      <c r="L12" s="3"/>
      <c r="M12" s="3"/>
    </row>
    <row r="13" spans="1:13" ht="17.25" customHeight="1">
      <c r="A13" s="22"/>
      <c r="B13" s="16" t="s">
        <v>41</v>
      </c>
      <c r="C13" s="65"/>
      <c r="D13" s="66"/>
      <c r="E13" s="36">
        <v>179.3</v>
      </c>
      <c r="F13" s="36"/>
      <c r="G13" s="36"/>
      <c r="H13" s="3"/>
      <c r="I13" s="3"/>
      <c r="J13" s="3"/>
      <c r="K13" s="3"/>
      <c r="L13" s="3"/>
      <c r="M13" s="3"/>
    </row>
    <row r="14" spans="1:13" ht="18" customHeight="1">
      <c r="A14" s="22"/>
      <c r="B14" s="16" t="s">
        <v>6</v>
      </c>
      <c r="C14" s="65"/>
      <c r="D14" s="66"/>
      <c r="E14" s="36">
        <v>54.1</v>
      </c>
      <c r="F14" s="36"/>
      <c r="G14" s="36"/>
      <c r="H14" s="3"/>
      <c r="I14" s="3"/>
      <c r="J14" s="3"/>
      <c r="K14" s="3"/>
      <c r="L14" s="3"/>
      <c r="M14" s="3"/>
    </row>
    <row r="15" spans="1:13" ht="16.5" customHeight="1">
      <c r="A15" s="22"/>
      <c r="B15" s="16" t="s">
        <v>7</v>
      </c>
      <c r="C15" s="65"/>
      <c r="D15" s="66"/>
      <c r="E15" s="36">
        <v>40.2</v>
      </c>
      <c r="F15" s="37"/>
      <c r="G15" s="37"/>
      <c r="H15" s="3"/>
      <c r="I15" s="3"/>
      <c r="J15" s="3"/>
      <c r="K15" s="3"/>
      <c r="L15" s="3"/>
      <c r="M15" s="3"/>
    </row>
    <row r="16" spans="1:13" ht="17.25" customHeight="1">
      <c r="A16" s="22"/>
      <c r="B16" s="16" t="s">
        <v>24</v>
      </c>
      <c r="C16" s="66"/>
      <c r="D16" s="66"/>
      <c r="E16" s="36"/>
      <c r="F16" s="36"/>
      <c r="G16" s="36"/>
      <c r="H16" s="3"/>
      <c r="I16" s="3"/>
      <c r="J16" s="3"/>
      <c r="K16" s="3"/>
      <c r="L16" s="3"/>
      <c r="M16" s="3"/>
    </row>
    <row r="17" spans="1:13" ht="18.75" customHeight="1">
      <c r="A17" s="22"/>
      <c r="B17" s="23" t="s">
        <v>8</v>
      </c>
      <c r="C17" s="64">
        <v>30372.2</v>
      </c>
      <c r="D17" s="64"/>
      <c r="E17" s="40">
        <f>E19+E20+E21+E22+E23</f>
        <v>0</v>
      </c>
      <c r="F17" s="36"/>
      <c r="G17" s="36"/>
      <c r="H17" s="3"/>
      <c r="I17" s="3"/>
      <c r="J17" s="3"/>
      <c r="K17" s="3"/>
      <c r="L17" s="3"/>
      <c r="M17" s="3"/>
    </row>
    <row r="18" spans="1:13" ht="16.5" customHeight="1">
      <c r="A18" s="22"/>
      <c r="B18" s="16" t="s">
        <v>5</v>
      </c>
      <c r="C18" s="66"/>
      <c r="D18" s="66"/>
      <c r="E18" s="36"/>
      <c r="F18" s="36"/>
      <c r="G18" s="36"/>
      <c r="H18" s="3"/>
      <c r="I18" s="3"/>
      <c r="J18" s="3"/>
      <c r="K18" s="3"/>
      <c r="L18" s="3"/>
      <c r="M18" s="3"/>
    </row>
    <row r="19" spans="1:13" ht="15.75" customHeight="1">
      <c r="A19" s="22"/>
      <c r="B19" s="16" t="s">
        <v>53</v>
      </c>
      <c r="C19" s="66"/>
      <c r="D19" s="66"/>
      <c r="E19" s="36"/>
      <c r="F19" s="36"/>
      <c r="G19" s="36"/>
      <c r="H19" s="3"/>
      <c r="I19" s="3"/>
      <c r="J19" s="3"/>
      <c r="K19" s="3"/>
      <c r="L19" s="3"/>
      <c r="M19" s="3"/>
    </row>
    <row r="20" spans="1:13" ht="15.75" customHeight="1">
      <c r="A20" s="22"/>
      <c r="B20" s="16" t="s">
        <v>6</v>
      </c>
      <c r="C20" s="66"/>
      <c r="D20" s="66"/>
      <c r="E20" s="36"/>
      <c r="F20" s="36"/>
      <c r="G20" s="36"/>
      <c r="H20" s="3"/>
      <c r="I20" s="3"/>
      <c r="J20" s="3"/>
      <c r="K20" s="3"/>
      <c r="L20" s="3"/>
      <c r="M20" s="3"/>
    </row>
    <row r="21" spans="1:13" ht="15" customHeight="1">
      <c r="A21" s="22"/>
      <c r="B21" s="16" t="s">
        <v>29</v>
      </c>
      <c r="C21" s="66"/>
      <c r="D21" s="66"/>
      <c r="E21" s="36"/>
      <c r="F21" s="36"/>
      <c r="G21" s="36"/>
      <c r="H21" s="3"/>
      <c r="I21" s="3"/>
      <c r="J21" s="3"/>
      <c r="K21" s="3"/>
      <c r="L21" s="3"/>
      <c r="M21" s="3"/>
    </row>
    <row r="22" spans="1:13" ht="15" customHeight="1">
      <c r="A22" s="22"/>
      <c r="B22" s="16" t="s">
        <v>34</v>
      </c>
      <c r="C22" s="64">
        <v>30372.2</v>
      </c>
      <c r="D22" s="64"/>
      <c r="E22" s="36"/>
      <c r="F22" s="36"/>
      <c r="G22" s="36"/>
      <c r="H22" s="3"/>
      <c r="I22" s="3"/>
      <c r="J22" s="3"/>
      <c r="K22" s="3"/>
      <c r="L22" s="3"/>
      <c r="M22" s="3"/>
    </row>
    <row r="23" spans="1:13" ht="15" customHeight="1">
      <c r="A23" s="22"/>
      <c r="B23" s="16" t="s">
        <v>35</v>
      </c>
      <c r="C23" s="64">
        <v>30372.2</v>
      </c>
      <c r="D23" s="64"/>
      <c r="E23" s="36"/>
      <c r="F23" s="36"/>
      <c r="G23" s="36"/>
      <c r="H23" s="3"/>
      <c r="I23" s="3"/>
      <c r="J23" s="3"/>
      <c r="K23" s="3"/>
      <c r="L23" s="3"/>
      <c r="M23" s="3"/>
    </row>
    <row r="24" spans="1:13" s="15" customFormat="1" ht="18" customHeight="1">
      <c r="A24" s="24" t="s">
        <v>9</v>
      </c>
      <c r="B24" s="18" t="s">
        <v>10</v>
      </c>
      <c r="C24" s="64">
        <v>30372.2</v>
      </c>
      <c r="D24" s="64"/>
      <c r="E24" s="40">
        <f>E28+E27+E26</f>
        <v>376.1</v>
      </c>
      <c r="F24" s="38"/>
      <c r="G24" s="39">
        <v>2</v>
      </c>
      <c r="H24" s="14"/>
      <c r="I24" s="14"/>
      <c r="J24" s="14"/>
      <c r="K24" s="14"/>
      <c r="L24" s="14"/>
      <c r="M24" s="14"/>
    </row>
    <row r="25" spans="1:13" ht="19.5" customHeight="1">
      <c r="A25" s="24"/>
      <c r="B25" s="16" t="s">
        <v>5</v>
      </c>
      <c r="C25" s="65"/>
      <c r="D25" s="66"/>
      <c r="E25" s="36"/>
      <c r="F25" s="36"/>
      <c r="G25" s="36"/>
      <c r="H25" s="3"/>
      <c r="I25" s="3"/>
      <c r="J25" s="3"/>
      <c r="K25" s="3"/>
      <c r="L25" s="3"/>
      <c r="M25" s="3"/>
    </row>
    <row r="26" spans="1:13" ht="18" customHeight="1">
      <c r="A26" s="24"/>
      <c r="B26" s="16" t="s">
        <v>40</v>
      </c>
      <c r="C26" s="65"/>
      <c r="D26" s="65"/>
      <c r="E26" s="65">
        <v>269.3</v>
      </c>
      <c r="F26" s="36"/>
      <c r="G26" s="36"/>
      <c r="H26" s="3"/>
      <c r="I26" s="3"/>
      <c r="J26" s="3"/>
      <c r="K26" s="3"/>
      <c r="L26" s="3"/>
      <c r="M26" s="3"/>
    </row>
    <row r="27" spans="1:13" ht="18.75" customHeight="1">
      <c r="A27" s="24"/>
      <c r="B27" s="16" t="s">
        <v>6</v>
      </c>
      <c r="C27" s="65"/>
      <c r="D27" s="65"/>
      <c r="E27" s="65">
        <v>81.3</v>
      </c>
      <c r="F27" s="36"/>
      <c r="G27" s="36"/>
      <c r="H27" s="3"/>
      <c r="I27" s="3"/>
      <c r="J27" s="3"/>
      <c r="K27" s="3"/>
      <c r="L27" s="3"/>
      <c r="M27" s="3"/>
    </row>
    <row r="28" spans="1:13" ht="18" customHeight="1">
      <c r="A28" s="24"/>
      <c r="B28" s="16" t="s">
        <v>11</v>
      </c>
      <c r="C28" s="65"/>
      <c r="D28" s="66"/>
      <c r="E28" s="36">
        <v>25.5</v>
      </c>
      <c r="F28" s="37"/>
      <c r="G28" s="37"/>
      <c r="H28" s="3"/>
      <c r="I28" s="3"/>
      <c r="J28" s="3"/>
      <c r="K28" s="3"/>
      <c r="L28" s="3"/>
      <c r="M28" s="3"/>
    </row>
    <row r="29" spans="1:13" s="19" customFormat="1" ht="13.5" customHeight="1" hidden="1">
      <c r="A29" s="17" t="s">
        <v>12</v>
      </c>
      <c r="B29" s="16" t="s">
        <v>13</v>
      </c>
      <c r="C29" s="67"/>
      <c r="D29" s="67"/>
      <c r="E29" s="29"/>
      <c r="F29" s="41"/>
      <c r="G29" s="41" t="e">
        <f>#REF!*1.18</f>
        <v>#REF!</v>
      </c>
      <c r="H29" s="6"/>
      <c r="I29" s="6"/>
      <c r="J29" s="6"/>
      <c r="K29" s="6"/>
      <c r="L29" s="6"/>
      <c r="M29" s="6"/>
    </row>
    <row r="30" spans="1:13" s="19" customFormat="1" ht="21" customHeight="1">
      <c r="A30" s="17" t="s">
        <v>12</v>
      </c>
      <c r="B30" s="25" t="s">
        <v>14</v>
      </c>
      <c r="C30" s="64">
        <v>30372.2</v>
      </c>
      <c r="D30" s="64"/>
      <c r="E30" s="40">
        <f>E36+E37+E38</f>
        <v>545.7</v>
      </c>
      <c r="F30" s="41"/>
      <c r="G30" s="42">
        <v>4.35</v>
      </c>
      <c r="H30" s="6"/>
      <c r="I30" s="6"/>
      <c r="J30" s="6"/>
      <c r="K30" s="6"/>
      <c r="L30" s="6"/>
      <c r="M30" s="6"/>
    </row>
    <row r="31" spans="1:13" ht="14.25" customHeight="1" hidden="1">
      <c r="A31" s="24"/>
      <c r="B31" s="16"/>
      <c r="C31" s="65"/>
      <c r="D31" s="66"/>
      <c r="E31" s="36"/>
      <c r="F31" s="36"/>
      <c r="G31" s="36"/>
      <c r="H31" s="3"/>
      <c r="I31" s="3"/>
      <c r="J31" s="3"/>
      <c r="K31" s="3"/>
      <c r="L31" s="3"/>
      <c r="M31" s="3"/>
    </row>
    <row r="32" spans="1:13" ht="15" customHeight="1" hidden="1">
      <c r="A32" s="24"/>
      <c r="B32" s="16"/>
      <c r="C32" s="65"/>
      <c r="D32" s="66"/>
      <c r="E32" s="36"/>
      <c r="F32" s="36"/>
      <c r="G32" s="36"/>
      <c r="H32" s="3"/>
      <c r="I32" s="3"/>
      <c r="J32" s="3"/>
      <c r="K32" s="3"/>
      <c r="L32" s="3"/>
      <c r="M32" s="3"/>
    </row>
    <row r="33" spans="1:13" ht="15" customHeight="1" hidden="1">
      <c r="A33" s="24"/>
      <c r="B33" s="16"/>
      <c r="C33" s="65"/>
      <c r="D33" s="66"/>
      <c r="E33" s="36"/>
      <c r="F33" s="36"/>
      <c r="G33" s="36"/>
      <c r="H33" s="3"/>
      <c r="I33" s="3"/>
      <c r="J33" s="3"/>
      <c r="K33" s="3"/>
      <c r="L33" s="3"/>
      <c r="M33" s="3"/>
    </row>
    <row r="34" spans="1:13" ht="15.75" customHeight="1" hidden="1">
      <c r="A34" s="24"/>
      <c r="B34" s="16"/>
      <c r="C34" s="65"/>
      <c r="D34" s="66"/>
      <c r="E34" s="36"/>
      <c r="F34" s="37"/>
      <c r="G34" s="37"/>
      <c r="H34" s="3"/>
      <c r="I34" s="3"/>
      <c r="J34" s="3"/>
      <c r="K34" s="3"/>
      <c r="L34" s="3"/>
      <c r="M34" s="3"/>
    </row>
    <row r="35" spans="1:13" ht="15.75" customHeight="1">
      <c r="A35" s="24"/>
      <c r="B35" s="16" t="s">
        <v>5</v>
      </c>
      <c r="C35" s="66"/>
      <c r="D35" s="66"/>
      <c r="E35" s="36"/>
      <c r="F35" s="36"/>
      <c r="G35" s="37"/>
      <c r="H35" s="3"/>
      <c r="I35" s="3"/>
      <c r="J35" s="3"/>
      <c r="K35" s="3"/>
      <c r="L35" s="3"/>
      <c r="M35" s="3"/>
    </row>
    <row r="36" spans="1:13" ht="15">
      <c r="A36" s="24"/>
      <c r="B36" s="16" t="s">
        <v>39</v>
      </c>
      <c r="C36" s="66"/>
      <c r="D36" s="66"/>
      <c r="E36" s="66">
        <v>399.4</v>
      </c>
      <c r="F36" s="36"/>
      <c r="G36" s="37"/>
      <c r="H36" s="3"/>
      <c r="I36" s="3"/>
      <c r="J36" s="3"/>
      <c r="K36" s="3"/>
      <c r="L36" s="3"/>
      <c r="M36" s="3"/>
    </row>
    <row r="37" spans="1:13" ht="19.5" customHeight="1">
      <c r="A37" s="24"/>
      <c r="B37" s="16" t="s">
        <v>6</v>
      </c>
      <c r="C37" s="66"/>
      <c r="D37" s="66"/>
      <c r="E37" s="66">
        <v>120.6</v>
      </c>
      <c r="F37" s="36"/>
      <c r="G37" s="37"/>
      <c r="H37" s="3"/>
      <c r="I37" s="3"/>
      <c r="J37" s="3"/>
      <c r="K37" s="3"/>
      <c r="L37" s="3"/>
      <c r="M37" s="3"/>
    </row>
    <row r="38" spans="1:13" ht="17.25" customHeight="1">
      <c r="A38" s="24"/>
      <c r="B38" s="16" t="s">
        <v>15</v>
      </c>
      <c r="C38" s="66"/>
      <c r="D38" s="66"/>
      <c r="E38" s="36">
        <v>25.7</v>
      </c>
      <c r="F38" s="36"/>
      <c r="G38" s="37"/>
      <c r="H38" s="3"/>
      <c r="I38" s="3"/>
      <c r="J38" s="3"/>
      <c r="K38" s="3"/>
      <c r="L38" s="3"/>
      <c r="M38" s="3"/>
    </row>
    <row r="39" spans="1:13" s="19" customFormat="1" ht="62.25" customHeight="1">
      <c r="A39" s="17" t="s">
        <v>26</v>
      </c>
      <c r="B39" s="21" t="s">
        <v>16</v>
      </c>
      <c r="C39" s="64">
        <v>30372.2</v>
      </c>
      <c r="D39" s="64"/>
      <c r="E39" s="40">
        <f>E43+E42+E41</f>
        <v>441.79999999999995</v>
      </c>
      <c r="F39" s="38"/>
      <c r="G39" s="42">
        <v>3.81</v>
      </c>
      <c r="H39" s="6"/>
      <c r="I39" s="6"/>
      <c r="J39" s="6"/>
      <c r="K39" s="6"/>
      <c r="L39" s="6"/>
      <c r="M39" s="6"/>
    </row>
    <row r="40" spans="1:13" ht="17.25" customHeight="1">
      <c r="A40" s="24"/>
      <c r="B40" s="16" t="s">
        <v>5</v>
      </c>
      <c r="C40" s="65"/>
      <c r="D40" s="66"/>
      <c r="E40" s="36"/>
      <c r="F40" s="36"/>
      <c r="G40" s="36"/>
      <c r="H40" s="3"/>
      <c r="I40" s="3"/>
      <c r="J40" s="3"/>
      <c r="K40" s="3"/>
      <c r="L40" s="3"/>
      <c r="M40" s="3"/>
    </row>
    <row r="41" spans="1:13" ht="32.25" customHeight="1">
      <c r="A41" s="24"/>
      <c r="B41" s="51" t="s">
        <v>39</v>
      </c>
      <c r="C41" s="65"/>
      <c r="D41" s="65"/>
      <c r="E41" s="65">
        <v>272.7</v>
      </c>
      <c r="F41" s="36"/>
      <c r="G41" s="36"/>
      <c r="H41" s="3"/>
      <c r="I41" s="3"/>
      <c r="J41" s="3"/>
      <c r="K41" s="3"/>
      <c r="L41" s="3"/>
      <c r="M41" s="3"/>
    </row>
    <row r="42" spans="1:13" ht="32.25" customHeight="1">
      <c r="A42" s="24"/>
      <c r="B42" s="16" t="s">
        <v>6</v>
      </c>
      <c r="C42" s="65"/>
      <c r="D42" s="65"/>
      <c r="E42" s="65">
        <v>82.3</v>
      </c>
      <c r="F42" s="36"/>
      <c r="G42" s="36"/>
      <c r="H42" s="3"/>
      <c r="I42" s="3"/>
      <c r="J42" s="3"/>
      <c r="K42" s="3"/>
      <c r="L42" s="3"/>
      <c r="M42" s="3"/>
    </row>
    <row r="43" spans="1:13" ht="17.25" customHeight="1">
      <c r="A43" s="24"/>
      <c r="B43" s="16" t="s">
        <v>17</v>
      </c>
      <c r="C43" s="65"/>
      <c r="D43" s="66"/>
      <c r="E43" s="36">
        <v>86.8</v>
      </c>
      <c r="F43" s="37"/>
      <c r="G43" s="37"/>
      <c r="H43" s="3"/>
      <c r="I43" s="3"/>
      <c r="J43" s="3"/>
      <c r="K43" s="3"/>
      <c r="L43" s="3"/>
      <c r="M43" s="3"/>
    </row>
    <row r="44" spans="1:13" s="19" customFormat="1" ht="15" customHeight="1" hidden="1">
      <c r="A44" s="17" t="s">
        <v>18</v>
      </c>
      <c r="B44" s="16" t="s">
        <v>19</v>
      </c>
      <c r="C44" s="67"/>
      <c r="D44" s="67"/>
      <c r="E44" s="29"/>
      <c r="F44" s="41"/>
      <c r="G44" s="41" t="e">
        <f>#REF!*1.18</f>
        <v>#REF!</v>
      </c>
      <c r="H44" s="6"/>
      <c r="I44" s="6"/>
      <c r="J44" s="6"/>
      <c r="K44" s="6"/>
      <c r="L44" s="6"/>
      <c r="M44" s="6"/>
    </row>
    <row r="45" spans="1:13" s="19" customFormat="1" ht="18.75" customHeight="1">
      <c r="A45" s="17" t="s">
        <v>27</v>
      </c>
      <c r="B45" s="75" t="s">
        <v>20</v>
      </c>
      <c r="C45" s="64">
        <v>30372.2</v>
      </c>
      <c r="D45" s="64"/>
      <c r="E45" s="76"/>
      <c r="F45" s="41"/>
      <c r="G45" s="42">
        <v>2.94</v>
      </c>
      <c r="H45" s="6"/>
      <c r="I45" s="6"/>
      <c r="J45" s="6"/>
      <c r="K45" s="6"/>
      <c r="L45" s="6"/>
      <c r="M45" s="6"/>
    </row>
    <row r="46" spans="1:13" s="19" customFormat="1" ht="19.5" customHeight="1">
      <c r="A46" s="17" t="s">
        <v>28</v>
      </c>
      <c r="B46" s="75" t="s">
        <v>25</v>
      </c>
      <c r="C46" s="64">
        <v>30372.2</v>
      </c>
      <c r="D46" s="64"/>
      <c r="E46" s="76"/>
      <c r="F46" s="41"/>
      <c r="G46" s="42"/>
      <c r="H46" s="6"/>
      <c r="I46" s="6"/>
      <c r="J46" s="6"/>
      <c r="K46" s="6"/>
      <c r="L46" s="6"/>
      <c r="M46" s="6"/>
    </row>
    <row r="47" spans="1:13" s="19" customFormat="1" ht="19.5" customHeight="1">
      <c r="A47" s="17" t="s">
        <v>18</v>
      </c>
      <c r="B47" s="73" t="s">
        <v>38</v>
      </c>
      <c r="C47" s="64">
        <v>30372.2</v>
      </c>
      <c r="D47" s="64"/>
      <c r="E47" s="74">
        <v>670.9</v>
      </c>
      <c r="F47" s="41"/>
      <c r="G47" s="42">
        <v>3.79</v>
      </c>
      <c r="H47" s="6"/>
      <c r="I47" s="6"/>
      <c r="J47" s="6"/>
      <c r="K47" s="6"/>
      <c r="L47" s="6"/>
      <c r="M47" s="6"/>
    </row>
    <row r="48" spans="1:13" ht="19.5" customHeight="1">
      <c r="A48" s="17" t="s">
        <v>37</v>
      </c>
      <c r="B48" s="16" t="s">
        <v>33</v>
      </c>
      <c r="C48" s="64">
        <v>30372.2</v>
      </c>
      <c r="D48" s="64"/>
      <c r="E48" s="32">
        <v>212.8</v>
      </c>
      <c r="F48" s="41"/>
      <c r="G48" s="42"/>
      <c r="H48" s="3"/>
      <c r="I48" s="3"/>
      <c r="J48" s="3"/>
      <c r="K48" s="3"/>
      <c r="L48" s="3"/>
      <c r="M48" s="3"/>
    </row>
    <row r="49" spans="1:13" s="1" customFormat="1" ht="35.25" customHeight="1" thickBot="1">
      <c r="A49" s="27"/>
      <c r="B49" s="13" t="s">
        <v>21</v>
      </c>
      <c r="C49" s="68"/>
      <c r="D49" s="68"/>
      <c r="E49" s="33"/>
      <c r="F49" s="35"/>
      <c r="G49" s="35">
        <v>18.9</v>
      </c>
      <c r="H49" s="28"/>
      <c r="I49" s="44"/>
      <c r="J49" s="28"/>
      <c r="K49" s="28"/>
      <c r="L49" s="28"/>
      <c r="M49" s="28"/>
    </row>
    <row r="50" spans="1:13" ht="16.5" customHeight="1" thickTop="1">
      <c r="A50" s="63"/>
      <c r="B50" s="26" t="s">
        <v>42</v>
      </c>
      <c r="C50" s="64">
        <v>30372.2</v>
      </c>
      <c r="D50" s="64"/>
      <c r="E50" s="43">
        <v>482.5</v>
      </c>
      <c r="F50" s="42"/>
      <c r="G50" s="42">
        <v>4.65</v>
      </c>
      <c r="H50" s="3"/>
      <c r="I50" s="3"/>
      <c r="J50" s="3"/>
      <c r="K50" s="3"/>
      <c r="L50" s="3"/>
      <c r="M50" s="3"/>
    </row>
    <row r="51" spans="1:9" ht="15">
      <c r="A51" s="45"/>
      <c r="B51" s="49" t="s">
        <v>30</v>
      </c>
      <c r="C51" s="64">
        <v>30372.2</v>
      </c>
      <c r="D51" s="78"/>
      <c r="E51" s="46">
        <f>E54+E53</f>
        <v>1031.6</v>
      </c>
      <c r="F51" s="47"/>
      <c r="G51" s="50">
        <v>9.1</v>
      </c>
      <c r="I51">
        <f>G51*C51*12</f>
        <v>3316644.24</v>
      </c>
    </row>
    <row r="52" spans="1:7" ht="15.75" customHeight="1">
      <c r="A52" s="45"/>
      <c r="B52" s="48" t="s">
        <v>5</v>
      </c>
      <c r="C52" s="69"/>
      <c r="D52" s="69"/>
      <c r="E52" s="46"/>
      <c r="F52" s="47"/>
      <c r="G52" s="46"/>
    </row>
    <row r="53" spans="1:7" ht="15">
      <c r="A53" s="45"/>
      <c r="B53" s="48" t="s">
        <v>31</v>
      </c>
      <c r="C53" s="69"/>
      <c r="D53" s="69"/>
      <c r="E53" s="46">
        <v>902.4</v>
      </c>
      <c r="F53" s="47"/>
      <c r="G53" s="46"/>
    </row>
    <row r="54" spans="1:7" ht="16.5" customHeight="1" thickBot="1">
      <c r="A54" s="62"/>
      <c r="B54" s="54" t="s">
        <v>32</v>
      </c>
      <c r="C54" s="70"/>
      <c r="D54" s="70"/>
      <c r="E54" s="55">
        <v>129.2</v>
      </c>
      <c r="F54" s="56"/>
      <c r="G54" s="55"/>
    </row>
    <row r="55" spans="1:7" ht="15.75" thickBot="1">
      <c r="A55" s="57"/>
      <c r="B55" s="60" t="s">
        <v>36</v>
      </c>
      <c r="C55" s="59"/>
      <c r="D55" s="59"/>
      <c r="E55" s="72">
        <f>E10+E24+E30+E39+E47+E48+E50+E51</f>
        <v>4035</v>
      </c>
      <c r="F55" s="58"/>
      <c r="G55" s="61">
        <v>32.65</v>
      </c>
    </row>
    <row r="57" ht="15">
      <c r="G57" s="52"/>
    </row>
    <row r="58" ht="15">
      <c r="G58" s="52"/>
    </row>
    <row r="60" ht="15">
      <c r="G60" s="52"/>
    </row>
    <row r="62" ht="15">
      <c r="G62" s="53"/>
    </row>
  </sheetData>
  <sheetProtection/>
  <mergeCells count="9">
    <mergeCell ref="D5:D6"/>
    <mergeCell ref="E5:G6"/>
    <mergeCell ref="B2:G2"/>
    <mergeCell ref="A1:G1"/>
    <mergeCell ref="I6:J6"/>
    <mergeCell ref="K6:L6"/>
    <mergeCell ref="A5:A7"/>
    <mergeCell ref="B5:B7"/>
    <mergeCell ref="C5:C6"/>
  </mergeCells>
  <printOptions/>
  <pageMargins left="0.3937007874015748" right="0.3937007874015748" top="0.1968503937007874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M15" sqref="M15"/>
    </sheetView>
  </sheetViews>
  <sheetFormatPr defaultColWidth="9.00390625" defaultRowHeight="12.75"/>
  <cols>
    <col min="1" max="1" width="6.375" style="0" customWidth="1"/>
    <col min="2" max="2" width="45.50390625" style="0" customWidth="1"/>
    <col min="3" max="3" width="10.375" style="0" customWidth="1"/>
    <col min="4" max="5" width="9.875" style="0" customWidth="1"/>
    <col min="6" max="6" width="8.375" style="0" customWidth="1"/>
    <col min="7" max="7" width="9.125" style="0" customWidth="1"/>
  </cols>
  <sheetData>
    <row r="1" spans="1:6" ht="39.75" customHeight="1">
      <c r="A1" s="239" t="s">
        <v>46</v>
      </c>
      <c r="B1" s="239"/>
      <c r="C1" s="239"/>
      <c r="D1" s="239"/>
      <c r="E1" s="239"/>
      <c r="F1" s="239"/>
    </row>
    <row r="2" ht="27.75" customHeight="1" thickBot="1"/>
    <row r="3" spans="1:8" ht="13.5" thickTop="1">
      <c r="A3" s="257" t="s">
        <v>0</v>
      </c>
      <c r="B3" s="260" t="s">
        <v>43</v>
      </c>
      <c r="C3" s="263" t="s">
        <v>44</v>
      </c>
      <c r="D3" s="265" t="s">
        <v>45</v>
      </c>
      <c r="E3" s="267" t="s">
        <v>52</v>
      </c>
      <c r="F3" s="268"/>
      <c r="G3" s="251" t="s">
        <v>60</v>
      </c>
      <c r="H3" s="93"/>
    </row>
    <row r="4" spans="1:8" ht="30" customHeight="1">
      <c r="A4" s="258"/>
      <c r="B4" s="261"/>
      <c r="C4" s="264"/>
      <c r="D4" s="266"/>
      <c r="E4" s="269"/>
      <c r="F4" s="270"/>
      <c r="G4" s="252"/>
      <c r="H4" s="93"/>
    </row>
    <row r="5" spans="1:8" ht="25.5" customHeight="1" thickBot="1">
      <c r="A5" s="259"/>
      <c r="B5" s="262"/>
      <c r="C5" s="96">
        <v>30372.2</v>
      </c>
      <c r="D5" s="96">
        <v>2015</v>
      </c>
      <c r="E5" s="97" t="s">
        <v>56</v>
      </c>
      <c r="F5" s="98" t="s">
        <v>1</v>
      </c>
      <c r="G5" s="253"/>
      <c r="H5" s="93"/>
    </row>
    <row r="6" spans="1:8" ht="36.75" thickBot="1" thickTop="1">
      <c r="A6" s="95"/>
      <c r="B6" s="99"/>
      <c r="C6" s="100" t="s">
        <v>47</v>
      </c>
      <c r="D6" s="100" t="s">
        <v>48</v>
      </c>
      <c r="E6" s="100" t="s">
        <v>50</v>
      </c>
      <c r="F6" s="100" t="s">
        <v>22</v>
      </c>
      <c r="G6" s="254" t="s">
        <v>64</v>
      </c>
      <c r="H6" s="93"/>
    </row>
    <row r="7" spans="1:8" ht="14.25" thickBot="1" thickTop="1">
      <c r="A7" s="101">
        <v>1</v>
      </c>
      <c r="B7" s="102">
        <v>2</v>
      </c>
      <c r="C7" s="102">
        <v>3</v>
      </c>
      <c r="D7" s="102">
        <v>4</v>
      </c>
      <c r="E7" s="101">
        <v>5</v>
      </c>
      <c r="F7" s="102">
        <v>7</v>
      </c>
      <c r="G7" s="255"/>
      <c r="H7" s="93"/>
    </row>
    <row r="8" spans="1:8" ht="45.75" customHeight="1" thickBot="1" thickTop="1">
      <c r="A8" s="103" t="s">
        <v>2</v>
      </c>
      <c r="B8" s="85" t="s">
        <v>3</v>
      </c>
      <c r="C8" s="104">
        <v>321.4</v>
      </c>
      <c r="D8" s="104">
        <v>228.2</v>
      </c>
      <c r="E8" s="105">
        <v>273.6</v>
      </c>
      <c r="F8" s="131">
        <v>2.01</v>
      </c>
      <c r="G8" s="255"/>
      <c r="H8" s="93"/>
    </row>
    <row r="9" spans="1:8" ht="18" customHeight="1" thickTop="1">
      <c r="A9" s="106" t="s">
        <v>9</v>
      </c>
      <c r="B9" s="85" t="s">
        <v>10</v>
      </c>
      <c r="C9" s="104">
        <v>319.8</v>
      </c>
      <c r="D9" s="104">
        <v>227.1</v>
      </c>
      <c r="E9" s="107">
        <v>672</v>
      </c>
      <c r="F9" s="134">
        <v>2</v>
      </c>
      <c r="G9" s="255"/>
      <c r="H9" s="93"/>
    </row>
    <row r="10" spans="1:8" ht="19.5" customHeight="1">
      <c r="A10" s="103" t="s">
        <v>12</v>
      </c>
      <c r="B10" s="87" t="s">
        <v>14</v>
      </c>
      <c r="C10" s="104">
        <v>695.5</v>
      </c>
      <c r="D10" s="104">
        <v>493.9</v>
      </c>
      <c r="E10" s="107">
        <v>545.7</v>
      </c>
      <c r="F10" s="137">
        <v>4.35</v>
      </c>
      <c r="G10" s="255"/>
      <c r="H10" s="93"/>
    </row>
    <row r="11" spans="1:8" ht="63" customHeight="1">
      <c r="A11" s="108" t="s">
        <v>26</v>
      </c>
      <c r="B11" s="85" t="s">
        <v>16</v>
      </c>
      <c r="C11" s="104">
        <v>609.2</v>
      </c>
      <c r="D11" s="104">
        <v>432.6</v>
      </c>
      <c r="E11" s="107">
        <v>441.8</v>
      </c>
      <c r="F11" s="137">
        <v>3.81</v>
      </c>
      <c r="G11" s="255"/>
      <c r="H11" s="93"/>
    </row>
    <row r="12" spans="1:8" ht="15">
      <c r="A12" s="103" t="s">
        <v>27</v>
      </c>
      <c r="B12" s="92" t="s">
        <v>20</v>
      </c>
      <c r="C12" s="109">
        <v>470</v>
      </c>
      <c r="D12" s="109">
        <v>333.8</v>
      </c>
      <c r="E12" s="110">
        <v>547.3</v>
      </c>
      <c r="F12" s="137">
        <v>2.94</v>
      </c>
      <c r="G12" s="255"/>
      <c r="H12" s="93"/>
    </row>
    <row r="13" spans="1:8" ht="15">
      <c r="A13" s="111" t="s">
        <v>28</v>
      </c>
      <c r="B13" s="92" t="s">
        <v>38</v>
      </c>
      <c r="C13" s="109">
        <v>606</v>
      </c>
      <c r="D13" s="109">
        <v>430.4</v>
      </c>
      <c r="E13" s="110">
        <v>496.5</v>
      </c>
      <c r="F13" s="137">
        <v>3.79</v>
      </c>
      <c r="G13" s="255"/>
      <c r="H13" s="93"/>
    </row>
    <row r="14" spans="1:8" ht="15">
      <c r="A14" s="111" t="s">
        <v>18</v>
      </c>
      <c r="B14" s="86" t="s">
        <v>33</v>
      </c>
      <c r="C14" s="104"/>
      <c r="D14" s="104"/>
      <c r="E14" s="105">
        <v>212.8</v>
      </c>
      <c r="F14" s="137"/>
      <c r="G14" s="255"/>
      <c r="H14" s="93"/>
    </row>
    <row r="15" spans="1:8" ht="36" customHeight="1" thickBot="1">
      <c r="A15" s="112"/>
      <c r="B15" s="88" t="s">
        <v>21</v>
      </c>
      <c r="C15" s="113"/>
      <c r="D15" s="113"/>
      <c r="E15" s="114"/>
      <c r="F15" s="131">
        <v>18.9</v>
      </c>
      <c r="G15" s="255"/>
      <c r="H15" s="93"/>
    </row>
    <row r="16" spans="1:7" ht="15.75" thickBot="1" thickTop="1">
      <c r="A16" s="142" t="s">
        <v>37</v>
      </c>
      <c r="B16" s="94" t="s">
        <v>62</v>
      </c>
      <c r="C16" s="115">
        <v>743.5</v>
      </c>
      <c r="D16" s="115">
        <v>528</v>
      </c>
      <c r="E16" s="116">
        <v>482.5</v>
      </c>
      <c r="F16" s="138">
        <v>4.65</v>
      </c>
      <c r="G16" s="255"/>
    </row>
    <row r="17" spans="1:8" ht="16.5" thickBot="1" thickTop="1">
      <c r="A17" s="149" t="s">
        <v>57</v>
      </c>
      <c r="B17" s="150" t="s">
        <v>30</v>
      </c>
      <c r="C17" s="146">
        <v>1455</v>
      </c>
      <c r="D17" s="146">
        <v>1033.2</v>
      </c>
      <c r="E17" s="148">
        <f>E19+E20</f>
        <v>1431.6000000000001</v>
      </c>
      <c r="F17" s="147">
        <v>9.1</v>
      </c>
      <c r="G17" s="255"/>
      <c r="H17" s="93"/>
    </row>
    <row r="18" spans="1:7" ht="14.25" thickTop="1">
      <c r="A18" s="151"/>
      <c r="B18" s="91" t="s">
        <v>5</v>
      </c>
      <c r="C18" s="117"/>
      <c r="D18" s="117"/>
      <c r="E18" s="118"/>
      <c r="F18" s="139"/>
      <c r="G18" s="255"/>
    </row>
    <row r="19" spans="1:7" ht="13.5">
      <c r="A19" s="143"/>
      <c r="B19" s="89" t="s">
        <v>54</v>
      </c>
      <c r="C19" s="119"/>
      <c r="D19" s="119"/>
      <c r="E19" s="120">
        <v>1302.4</v>
      </c>
      <c r="F19" s="140"/>
      <c r="G19" s="255"/>
    </row>
    <row r="20" spans="1:7" ht="14.25" thickBot="1">
      <c r="A20" s="144"/>
      <c r="B20" s="90" t="s">
        <v>55</v>
      </c>
      <c r="C20" s="121"/>
      <c r="D20" s="121"/>
      <c r="E20" s="122">
        <v>129.2</v>
      </c>
      <c r="F20" s="141"/>
      <c r="G20" s="256"/>
    </row>
    <row r="21" spans="1:8" ht="13.5" thickBot="1">
      <c r="A21" s="145"/>
      <c r="B21" s="123" t="s">
        <v>36</v>
      </c>
      <c r="C21" s="123">
        <v>5220.4</v>
      </c>
      <c r="D21" s="124">
        <v>3707.2</v>
      </c>
      <c r="E21" s="125">
        <f>E8+E9+E10+E11+E13+E14+E16+E17+E12</f>
        <v>5103.800000000001</v>
      </c>
      <c r="F21" s="126">
        <v>32.65</v>
      </c>
      <c r="G21" s="127"/>
      <c r="H21" s="93"/>
    </row>
    <row r="22" spans="1:7" ht="12.75">
      <c r="A22" s="128"/>
      <c r="B22" s="128"/>
      <c r="C22" s="128"/>
      <c r="D22" s="128"/>
      <c r="E22" s="128"/>
      <c r="F22" s="128"/>
      <c r="G22" s="128"/>
    </row>
    <row r="23" spans="1:7" ht="12.75">
      <c r="A23" s="128"/>
      <c r="B23" s="128"/>
      <c r="C23" s="128"/>
      <c r="D23" s="128"/>
      <c r="E23" s="128"/>
      <c r="F23" s="128"/>
      <c r="G23" s="128"/>
    </row>
    <row r="24" spans="1:7" ht="12.75">
      <c r="A24" s="128"/>
      <c r="B24" s="128"/>
      <c r="C24" s="128"/>
      <c r="D24" s="128"/>
      <c r="E24" s="128"/>
      <c r="F24" s="128"/>
      <c r="G24" s="128"/>
    </row>
    <row r="25" spans="1:7" ht="12.75">
      <c r="A25" s="128"/>
      <c r="B25" s="128"/>
      <c r="C25" s="128"/>
      <c r="D25" s="128"/>
      <c r="E25" s="128"/>
      <c r="F25" s="128"/>
      <c r="G25" s="128"/>
    </row>
    <row r="26" spans="1:7" ht="15">
      <c r="A26" s="128"/>
      <c r="B26" s="152" t="s">
        <v>58</v>
      </c>
      <c r="C26" s="152"/>
      <c r="D26" s="152"/>
      <c r="E26" s="152"/>
      <c r="F26" s="128"/>
      <c r="G26" s="128"/>
    </row>
    <row r="27" spans="1:7" ht="15">
      <c r="A27" s="128"/>
      <c r="B27" s="152"/>
      <c r="C27" s="152"/>
      <c r="D27" s="152"/>
      <c r="E27" s="152"/>
      <c r="F27" s="128"/>
      <c r="G27" s="128"/>
    </row>
    <row r="28" spans="1:7" ht="15">
      <c r="A28" s="128"/>
      <c r="B28" s="152"/>
      <c r="C28" s="152"/>
      <c r="D28" s="152"/>
      <c r="E28" s="152"/>
      <c r="F28" s="128"/>
      <c r="G28" s="128"/>
    </row>
    <row r="29" spans="1:7" ht="15">
      <c r="A29" s="128"/>
      <c r="B29" s="152"/>
      <c r="C29" s="152"/>
      <c r="D29" s="152"/>
      <c r="E29" s="152"/>
      <c r="F29" s="128"/>
      <c r="G29" s="128"/>
    </row>
    <row r="30" spans="1:7" ht="15">
      <c r="A30" s="128"/>
      <c r="B30" s="152"/>
      <c r="C30" s="152"/>
      <c r="D30" s="152"/>
      <c r="E30" s="152"/>
      <c r="F30" s="128"/>
      <c r="G30" s="128"/>
    </row>
    <row r="31" spans="1:7" ht="15">
      <c r="A31" s="128"/>
      <c r="B31" s="152"/>
      <c r="C31" s="152"/>
      <c r="D31" s="152"/>
      <c r="E31" s="152"/>
      <c r="F31" s="128"/>
      <c r="G31" s="128"/>
    </row>
    <row r="32" spans="1:7" ht="15">
      <c r="A32" s="128"/>
      <c r="B32" s="152"/>
      <c r="C32" s="152"/>
      <c r="D32" s="152"/>
      <c r="E32" s="152"/>
      <c r="F32" s="128"/>
      <c r="G32" s="128"/>
    </row>
    <row r="33" spans="1:7" ht="15">
      <c r="A33" s="128"/>
      <c r="B33" s="152"/>
      <c r="C33" s="152"/>
      <c r="D33" s="152"/>
      <c r="E33" s="152"/>
      <c r="F33" s="128"/>
      <c r="G33" s="128"/>
    </row>
    <row r="34" spans="1:7" ht="15">
      <c r="A34" s="128"/>
      <c r="B34" s="152" t="s">
        <v>59</v>
      </c>
      <c r="C34" s="152"/>
      <c r="D34" s="152"/>
      <c r="E34" s="152"/>
      <c r="F34" s="128"/>
      <c r="G34" s="128"/>
    </row>
    <row r="35" spans="1:7" ht="12.75">
      <c r="A35" s="128"/>
      <c r="B35" s="128"/>
      <c r="C35" s="128"/>
      <c r="D35" s="128"/>
      <c r="E35" s="128"/>
      <c r="F35" s="128"/>
      <c r="G35" s="128"/>
    </row>
  </sheetData>
  <sheetProtection/>
  <mergeCells count="8">
    <mergeCell ref="A1:F1"/>
    <mergeCell ref="G3:G5"/>
    <mergeCell ref="G6:G20"/>
    <mergeCell ref="A3:A5"/>
    <mergeCell ref="B3:B5"/>
    <mergeCell ref="C3:C4"/>
    <mergeCell ref="D3:D4"/>
    <mergeCell ref="E3:F4"/>
  </mergeCells>
  <printOptions/>
  <pageMargins left="0.2362204724409449" right="0.03937007874015748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B83" sqref="B83"/>
    </sheetView>
  </sheetViews>
  <sheetFormatPr defaultColWidth="9.00390625" defaultRowHeight="12.75"/>
  <cols>
    <col min="1" max="1" width="4.375" style="0" customWidth="1"/>
    <col min="2" max="2" width="52.375" style="0" customWidth="1"/>
    <col min="3" max="3" width="9.375" style="0" customWidth="1"/>
    <col min="4" max="4" width="12.375" style="0" customWidth="1"/>
    <col min="5" max="5" width="8.625" style="0" customWidth="1"/>
    <col min="6" max="6" width="10.125" style="0" customWidth="1"/>
    <col min="7" max="7" width="13.875" style="0" customWidth="1"/>
    <col min="11" max="11" width="13.50390625" style="0" customWidth="1"/>
  </cols>
  <sheetData>
    <row r="1" spans="1:5" ht="36" customHeight="1" thickBot="1">
      <c r="A1" s="239" t="s">
        <v>99</v>
      </c>
      <c r="B1" s="239"/>
      <c r="C1" s="239"/>
      <c r="D1" s="239"/>
      <c r="E1" s="239"/>
    </row>
    <row r="2" spans="1:6" ht="13.5" customHeight="1" thickTop="1">
      <c r="A2" s="257" t="s">
        <v>0</v>
      </c>
      <c r="B2" s="260" t="s">
        <v>43</v>
      </c>
      <c r="C2" s="274" t="s">
        <v>45</v>
      </c>
      <c r="D2" s="275" t="s">
        <v>52</v>
      </c>
      <c r="E2" s="276"/>
      <c r="F2" s="251" t="s">
        <v>60</v>
      </c>
    </row>
    <row r="3" spans="1:6" ht="22.5" customHeight="1">
      <c r="A3" s="258"/>
      <c r="B3" s="261"/>
      <c r="C3" s="266"/>
      <c r="D3" s="277"/>
      <c r="E3" s="278"/>
      <c r="F3" s="252"/>
    </row>
    <row r="4" spans="1:7" ht="13.5" thickBot="1">
      <c r="A4" s="259"/>
      <c r="B4" s="262"/>
      <c r="C4" s="129">
        <v>2021</v>
      </c>
      <c r="D4" s="97" t="s">
        <v>56</v>
      </c>
      <c r="E4" s="98" t="s">
        <v>1</v>
      </c>
      <c r="F4" s="252"/>
      <c r="G4" s="155">
        <v>0.224</v>
      </c>
    </row>
    <row r="5" spans="1:6" ht="51" customHeight="1" thickBot="1" thickTop="1">
      <c r="A5" s="95"/>
      <c r="B5" s="99" t="s">
        <v>69</v>
      </c>
      <c r="C5" s="130" t="s">
        <v>63</v>
      </c>
      <c r="D5" s="130" t="s">
        <v>50</v>
      </c>
      <c r="E5" s="130" t="s">
        <v>22</v>
      </c>
      <c r="F5" s="280" t="s">
        <v>61</v>
      </c>
    </row>
    <row r="6" spans="1:6" ht="14.25" thickBot="1" thickTop="1">
      <c r="A6" s="182">
        <v>1</v>
      </c>
      <c r="B6" s="102">
        <v>2</v>
      </c>
      <c r="C6" s="102">
        <v>4</v>
      </c>
      <c r="D6" s="101">
        <v>5</v>
      </c>
      <c r="E6" s="102">
        <v>7</v>
      </c>
      <c r="F6" s="281"/>
    </row>
    <row r="7" spans="1:6" ht="14.25" thickBot="1" thickTop="1">
      <c r="A7" s="183"/>
      <c r="B7" s="169" t="s">
        <v>100</v>
      </c>
      <c r="C7" s="163">
        <v>5272.9</v>
      </c>
      <c r="D7" s="101"/>
      <c r="E7" s="102"/>
      <c r="F7" s="281"/>
    </row>
    <row r="8" spans="1:6" ht="14.25" thickBot="1" thickTop="1">
      <c r="A8" s="184"/>
      <c r="B8" s="169" t="s">
        <v>67</v>
      </c>
      <c r="C8" s="162">
        <v>11746.6</v>
      </c>
      <c r="D8" s="101"/>
      <c r="E8" s="102"/>
      <c r="F8" s="281"/>
    </row>
    <row r="9" spans="1:6" ht="14.25" thickBot="1" thickTop="1">
      <c r="A9" s="184"/>
      <c r="B9" s="169" t="s">
        <v>68</v>
      </c>
      <c r="C9" s="219">
        <v>12084.7</v>
      </c>
      <c r="D9" s="153"/>
      <c r="E9" s="168"/>
      <c r="F9" s="281"/>
    </row>
    <row r="10" spans="1:6" ht="14.25" thickBot="1" thickTop="1">
      <c r="A10" s="184"/>
      <c r="B10" s="169" t="s">
        <v>107</v>
      </c>
      <c r="C10" s="163">
        <v>4934.8</v>
      </c>
      <c r="D10" s="101"/>
      <c r="E10" s="102"/>
      <c r="F10" s="281"/>
    </row>
    <row r="11" spans="1:7" ht="32.25" customHeight="1" thickTop="1">
      <c r="A11" s="185"/>
      <c r="B11" s="170" t="s">
        <v>3</v>
      </c>
      <c r="C11" s="104"/>
      <c r="D11" s="105">
        <f>D13+D14+D15+D16</f>
        <v>722.0776</v>
      </c>
      <c r="E11" s="210">
        <v>2.12</v>
      </c>
      <c r="F11" s="281"/>
      <c r="G11" s="164"/>
    </row>
    <row r="12" spans="1:6" ht="13.5" customHeight="1">
      <c r="A12" s="186"/>
      <c r="B12" s="171" t="s">
        <v>5</v>
      </c>
      <c r="C12" s="132"/>
      <c r="D12" s="133"/>
      <c r="E12" s="211"/>
      <c r="F12" s="281"/>
    </row>
    <row r="13" spans="1:6" ht="15">
      <c r="A13" s="186"/>
      <c r="B13" s="172" t="s">
        <v>41</v>
      </c>
      <c r="C13" s="132"/>
      <c r="D13" s="220">
        <v>449.9</v>
      </c>
      <c r="E13" s="211"/>
      <c r="F13" s="281"/>
    </row>
    <row r="14" spans="1:6" ht="15">
      <c r="A14" s="186"/>
      <c r="B14" s="172" t="s">
        <v>94</v>
      </c>
      <c r="C14" s="132"/>
      <c r="D14" s="220">
        <f>D13*G4</f>
        <v>100.77759999999999</v>
      </c>
      <c r="E14" s="211"/>
      <c r="F14" s="281"/>
    </row>
    <row r="15" spans="1:6" ht="15">
      <c r="A15" s="186"/>
      <c r="B15" s="172" t="s">
        <v>7</v>
      </c>
      <c r="C15" s="132"/>
      <c r="D15" s="223">
        <v>150</v>
      </c>
      <c r="E15" s="212"/>
      <c r="F15" s="281"/>
    </row>
    <row r="16" spans="1:10" ht="15">
      <c r="A16" s="186"/>
      <c r="B16" s="172" t="s">
        <v>24</v>
      </c>
      <c r="C16" s="132"/>
      <c r="D16" s="223">
        <v>21.4</v>
      </c>
      <c r="E16" s="211"/>
      <c r="F16" s="281"/>
      <c r="J16" s="156"/>
    </row>
    <row r="17" spans="1:7" ht="15.75" customHeight="1">
      <c r="A17" s="186"/>
      <c r="B17" s="170" t="s">
        <v>10</v>
      </c>
      <c r="C17" s="104"/>
      <c r="D17" s="105">
        <f>D21+D20+D19</f>
        <v>823.1032</v>
      </c>
      <c r="E17" s="210">
        <v>3.02</v>
      </c>
      <c r="F17" s="281"/>
      <c r="G17" s="164"/>
    </row>
    <row r="18" spans="1:6" ht="12" customHeight="1">
      <c r="A18" s="186"/>
      <c r="B18" s="171" t="s">
        <v>5</v>
      </c>
      <c r="C18" s="132"/>
      <c r="D18" s="133"/>
      <c r="E18" s="211"/>
      <c r="F18" s="281"/>
    </row>
    <row r="19" spans="1:6" ht="15">
      <c r="A19" s="186"/>
      <c r="B19" s="172" t="s">
        <v>40</v>
      </c>
      <c r="C19" s="135"/>
      <c r="D19" s="221">
        <v>539.3</v>
      </c>
      <c r="E19" s="211"/>
      <c r="F19" s="281"/>
    </row>
    <row r="20" spans="1:6" ht="15">
      <c r="A20" s="186"/>
      <c r="B20" s="172" t="s">
        <v>95</v>
      </c>
      <c r="C20" s="135"/>
      <c r="D20" s="221">
        <f>D19*G4</f>
        <v>120.80319999999999</v>
      </c>
      <c r="E20" s="211"/>
      <c r="F20" s="281"/>
    </row>
    <row r="21" spans="1:6" ht="15">
      <c r="A21" s="186"/>
      <c r="B21" s="172" t="s">
        <v>66</v>
      </c>
      <c r="C21" s="132"/>
      <c r="D21" s="220">
        <v>163</v>
      </c>
      <c r="E21" s="212"/>
      <c r="F21" s="281"/>
    </row>
    <row r="22" spans="1:10" ht="15">
      <c r="A22" s="186"/>
      <c r="B22" s="173" t="s">
        <v>14</v>
      </c>
      <c r="C22" s="132"/>
      <c r="D22" s="105">
        <f>D24+D25+D26</f>
        <v>793.4032</v>
      </c>
      <c r="E22" s="213"/>
      <c r="F22" s="281"/>
      <c r="J22" s="156"/>
    </row>
    <row r="23" spans="1:10" ht="12.75">
      <c r="A23" s="185"/>
      <c r="B23" s="171" t="s">
        <v>5</v>
      </c>
      <c r="C23" s="136"/>
      <c r="D23" s="105"/>
      <c r="E23" s="214"/>
      <c r="F23" s="281"/>
      <c r="J23" s="156"/>
    </row>
    <row r="24" spans="1:10" ht="15">
      <c r="A24" s="185"/>
      <c r="B24" s="172" t="s">
        <v>39</v>
      </c>
      <c r="C24" s="104"/>
      <c r="D24" s="220">
        <v>539.3</v>
      </c>
      <c r="E24" s="214"/>
      <c r="F24" s="281"/>
      <c r="J24" s="156"/>
    </row>
    <row r="25" spans="1:10" ht="15">
      <c r="A25" s="185"/>
      <c r="B25" s="172" t="s">
        <v>95</v>
      </c>
      <c r="C25" s="104"/>
      <c r="D25" s="220">
        <f>D24*G4</f>
        <v>120.80319999999999</v>
      </c>
      <c r="E25" s="214"/>
      <c r="F25" s="281"/>
      <c r="J25" s="156"/>
    </row>
    <row r="26" spans="1:7" ht="15" customHeight="1">
      <c r="A26" s="185"/>
      <c r="B26" s="172" t="s">
        <v>15</v>
      </c>
      <c r="C26" s="104"/>
      <c r="D26" s="223">
        <v>133.3</v>
      </c>
      <c r="E26" s="215"/>
      <c r="F26" s="281"/>
      <c r="G26" s="164"/>
    </row>
    <row r="27" spans="1:6" ht="16.5" customHeight="1">
      <c r="A27" s="186"/>
      <c r="B27" s="173" t="s">
        <v>70</v>
      </c>
      <c r="C27" s="132"/>
      <c r="D27" s="223">
        <v>556.2</v>
      </c>
      <c r="E27" s="213">
        <v>2.6</v>
      </c>
      <c r="F27" s="281"/>
    </row>
    <row r="28" spans="1:6" ht="15">
      <c r="A28" s="186"/>
      <c r="B28" s="172" t="s">
        <v>71</v>
      </c>
      <c r="C28" s="132"/>
      <c r="D28" s="201">
        <v>356.2</v>
      </c>
      <c r="E28" s="212"/>
      <c r="F28" s="281"/>
    </row>
    <row r="29" spans="1:10" ht="51" customHeight="1">
      <c r="A29" s="185"/>
      <c r="B29" s="170" t="s">
        <v>16</v>
      </c>
      <c r="C29" s="104"/>
      <c r="D29" s="220">
        <f>D33+D32+D31+D34+D35+D37+D38+D36</f>
        <v>1215.8488</v>
      </c>
      <c r="E29" s="216">
        <v>4.2</v>
      </c>
      <c r="F29" s="281"/>
      <c r="G29" s="164"/>
      <c r="J29" s="52"/>
    </row>
    <row r="30" spans="1:6" ht="12" customHeight="1">
      <c r="A30" s="186"/>
      <c r="B30" s="171" t="s">
        <v>5</v>
      </c>
      <c r="C30" s="132"/>
      <c r="D30" s="224"/>
      <c r="E30" s="211"/>
      <c r="F30" s="281"/>
    </row>
    <row r="31" spans="1:10" ht="17.25" customHeight="1">
      <c r="A31" s="186"/>
      <c r="B31" s="174" t="s">
        <v>39</v>
      </c>
      <c r="C31" s="135"/>
      <c r="D31" s="221">
        <v>521.2</v>
      </c>
      <c r="E31" s="211"/>
      <c r="F31" s="281"/>
      <c r="H31" s="208"/>
      <c r="J31" s="52"/>
    </row>
    <row r="32" spans="1:6" ht="15.75" customHeight="1">
      <c r="A32" s="186"/>
      <c r="B32" s="172" t="s">
        <v>94</v>
      </c>
      <c r="C32" s="135"/>
      <c r="D32" s="221">
        <f>D31*G4</f>
        <v>116.74880000000002</v>
      </c>
      <c r="E32" s="211"/>
      <c r="F32" s="281"/>
    </row>
    <row r="33" spans="1:6" ht="15">
      <c r="A33" s="186"/>
      <c r="B33" s="172" t="s">
        <v>72</v>
      </c>
      <c r="C33" s="132"/>
      <c r="D33" s="220">
        <v>136.6</v>
      </c>
      <c r="E33" s="212"/>
      <c r="F33" s="281"/>
    </row>
    <row r="34" spans="1:11" ht="15">
      <c r="A34" s="186"/>
      <c r="B34" s="172" t="s">
        <v>91</v>
      </c>
      <c r="C34" s="132"/>
      <c r="D34" s="220">
        <v>45.4</v>
      </c>
      <c r="E34" s="217">
        <v>1.55</v>
      </c>
      <c r="F34" s="281"/>
      <c r="K34" s="156"/>
    </row>
    <row r="35" spans="1:11" ht="15">
      <c r="A35" s="186"/>
      <c r="B35" s="172" t="s">
        <v>86</v>
      </c>
      <c r="C35" s="132"/>
      <c r="D35" s="220">
        <v>111.5</v>
      </c>
      <c r="E35" s="212"/>
      <c r="F35" s="281"/>
      <c r="K35" s="156"/>
    </row>
    <row r="36" spans="1:11" ht="15">
      <c r="A36" s="186"/>
      <c r="B36" s="172" t="s">
        <v>97</v>
      </c>
      <c r="C36" s="132"/>
      <c r="D36" s="220">
        <v>14.9</v>
      </c>
      <c r="E36" s="212">
        <v>0.1</v>
      </c>
      <c r="F36" s="281"/>
      <c r="K36" s="156"/>
    </row>
    <row r="37" spans="1:11" ht="15">
      <c r="A37" s="186"/>
      <c r="B37" s="172" t="s">
        <v>98</v>
      </c>
      <c r="C37" s="132"/>
      <c r="D37" s="220">
        <v>82.3</v>
      </c>
      <c r="E37" s="212"/>
      <c r="F37" s="281"/>
      <c r="K37" s="156"/>
    </row>
    <row r="38" spans="1:11" ht="13.5">
      <c r="A38" s="186"/>
      <c r="B38" s="207" t="s">
        <v>90</v>
      </c>
      <c r="C38" s="132"/>
      <c r="D38" s="220">
        <v>187.2</v>
      </c>
      <c r="E38" s="217">
        <v>0.7</v>
      </c>
      <c r="F38" s="281"/>
      <c r="K38" s="156"/>
    </row>
    <row r="39" spans="1:11" ht="15">
      <c r="A39" s="186"/>
      <c r="B39" s="175" t="s">
        <v>74</v>
      </c>
      <c r="C39" s="132"/>
      <c r="D39" s="220">
        <f>D41+D42</f>
        <v>104.5296</v>
      </c>
      <c r="E39" s="213">
        <v>0.45</v>
      </c>
      <c r="F39" s="281"/>
      <c r="K39" s="156"/>
    </row>
    <row r="40" spans="1:11" ht="12.75">
      <c r="A40" s="186"/>
      <c r="B40" s="171" t="s">
        <v>5</v>
      </c>
      <c r="C40" s="132"/>
      <c r="D40" s="220"/>
      <c r="E40" s="212"/>
      <c r="F40" s="281"/>
      <c r="K40" s="156"/>
    </row>
    <row r="41" spans="1:11" ht="15">
      <c r="A41" s="186"/>
      <c r="B41" s="174" t="s">
        <v>39</v>
      </c>
      <c r="C41" s="132"/>
      <c r="D41" s="220">
        <v>85.4</v>
      </c>
      <c r="E41" s="212"/>
      <c r="F41" s="281"/>
      <c r="H41" s="200"/>
      <c r="K41" s="156"/>
    </row>
    <row r="42" spans="1:11" ht="15">
      <c r="A42" s="186"/>
      <c r="B42" s="172" t="s">
        <v>95</v>
      </c>
      <c r="C42" s="132"/>
      <c r="D42" s="220">
        <f>D41*G4</f>
        <v>19.1296</v>
      </c>
      <c r="E42" s="212"/>
      <c r="F42" s="281"/>
      <c r="K42" s="156"/>
    </row>
    <row r="43" spans="1:11" ht="15">
      <c r="A43" s="186"/>
      <c r="B43" s="176" t="s">
        <v>87</v>
      </c>
      <c r="C43" s="132"/>
      <c r="D43" s="220">
        <f>D48+D46+D45+D47</f>
        <v>480.9856</v>
      </c>
      <c r="E43" s="217">
        <v>2.05</v>
      </c>
      <c r="F43" s="281"/>
      <c r="K43" s="156"/>
    </row>
    <row r="44" spans="1:11" ht="12.75">
      <c r="A44" s="186"/>
      <c r="B44" s="171" t="s">
        <v>5</v>
      </c>
      <c r="C44" s="132"/>
      <c r="D44" s="220"/>
      <c r="E44" s="212"/>
      <c r="F44" s="281"/>
      <c r="K44" s="156"/>
    </row>
    <row r="45" spans="1:11" ht="15">
      <c r="A45" s="186"/>
      <c r="B45" s="174" t="s">
        <v>39</v>
      </c>
      <c r="C45" s="132"/>
      <c r="D45" s="220">
        <v>241.9</v>
      </c>
      <c r="E45" s="212"/>
      <c r="F45" s="281"/>
      <c r="K45" s="156"/>
    </row>
    <row r="46" spans="1:11" ht="15">
      <c r="A46" s="186"/>
      <c r="B46" s="172" t="s">
        <v>95</v>
      </c>
      <c r="C46" s="132"/>
      <c r="D46" s="220">
        <f>D45*G4</f>
        <v>54.1856</v>
      </c>
      <c r="E46" s="212"/>
      <c r="F46" s="281"/>
      <c r="K46" s="156"/>
    </row>
    <row r="47" spans="1:11" ht="15">
      <c r="A47" s="186"/>
      <c r="B47" s="172" t="s">
        <v>96</v>
      </c>
      <c r="C47" s="132"/>
      <c r="D47" s="220">
        <v>74.6</v>
      </c>
      <c r="E47" s="212"/>
      <c r="F47" s="281"/>
      <c r="K47" s="156"/>
    </row>
    <row r="48" spans="1:11" ht="15">
      <c r="A48" s="186"/>
      <c r="B48" s="177" t="s">
        <v>75</v>
      </c>
      <c r="C48" s="132"/>
      <c r="D48" s="220">
        <v>110.3</v>
      </c>
      <c r="E48" s="212"/>
      <c r="F48" s="281"/>
      <c r="G48" t="s">
        <v>101</v>
      </c>
      <c r="K48" s="156"/>
    </row>
    <row r="49" spans="1:11" ht="15">
      <c r="A49" s="205"/>
      <c r="B49" s="206" t="s">
        <v>88</v>
      </c>
      <c r="C49" s="135"/>
      <c r="D49" s="225">
        <f>D51+D52</f>
        <v>2055.3408</v>
      </c>
      <c r="E49" s="218">
        <v>2.71</v>
      </c>
      <c r="F49" s="281"/>
      <c r="K49" s="156"/>
    </row>
    <row r="50" spans="1:11" ht="12.75">
      <c r="A50" s="186"/>
      <c r="B50" s="171" t="s">
        <v>5</v>
      </c>
      <c r="C50" s="132"/>
      <c r="D50" s="220"/>
      <c r="E50" s="212"/>
      <c r="F50" s="281"/>
      <c r="K50" s="156"/>
    </row>
    <row r="51" spans="1:11" ht="15">
      <c r="A51" s="186"/>
      <c r="B51" s="174" t="s">
        <v>39</v>
      </c>
      <c r="C51" s="132"/>
      <c r="D51" s="220">
        <v>1679.2</v>
      </c>
      <c r="E51" s="212"/>
      <c r="F51" s="281"/>
      <c r="H51" s="200"/>
      <c r="K51" s="156"/>
    </row>
    <row r="52" spans="1:11" ht="15">
      <c r="A52" s="186"/>
      <c r="B52" s="172" t="s">
        <v>95</v>
      </c>
      <c r="C52" s="132"/>
      <c r="D52" s="220">
        <f>D51*G4</f>
        <v>376.1408</v>
      </c>
      <c r="E52" s="212"/>
      <c r="F52" s="281"/>
      <c r="K52" s="156"/>
    </row>
    <row r="53" spans="1:11" ht="15">
      <c r="A53" s="186"/>
      <c r="B53" s="176" t="s">
        <v>76</v>
      </c>
      <c r="C53" s="132"/>
      <c r="D53" s="220">
        <f>D54+D55+D56+D57+D58+D59+D60+D61+D62+D63+D64+D65</f>
        <v>722.2</v>
      </c>
      <c r="E53" s="217">
        <v>1.7</v>
      </c>
      <c r="F53" s="281"/>
      <c r="K53" s="156"/>
    </row>
    <row r="54" spans="1:11" ht="15">
      <c r="A54" s="186"/>
      <c r="B54" s="177" t="s">
        <v>77</v>
      </c>
      <c r="C54" s="132"/>
      <c r="D54" s="220">
        <v>0</v>
      </c>
      <c r="E54" s="212"/>
      <c r="F54" s="281"/>
      <c r="K54" s="156"/>
    </row>
    <row r="55" spans="1:11" ht="15">
      <c r="A55" s="186"/>
      <c r="B55" s="177" t="s">
        <v>78</v>
      </c>
      <c r="C55" s="132"/>
      <c r="D55" s="220">
        <v>14.4</v>
      </c>
      <c r="E55" s="212"/>
      <c r="F55" s="281"/>
      <c r="G55" t="s">
        <v>102</v>
      </c>
      <c r="K55" s="156"/>
    </row>
    <row r="56" spans="1:6" ht="15">
      <c r="A56" s="185"/>
      <c r="B56" s="172" t="s">
        <v>93</v>
      </c>
      <c r="C56" s="109"/>
      <c r="D56" s="226">
        <v>163.6</v>
      </c>
      <c r="E56" s="215"/>
      <c r="F56" s="281"/>
    </row>
    <row r="57" spans="1:7" ht="15">
      <c r="A57" s="185"/>
      <c r="B57" s="174" t="s">
        <v>79</v>
      </c>
      <c r="C57" s="109"/>
      <c r="D57" s="226">
        <v>79.2</v>
      </c>
      <c r="E57" s="215"/>
      <c r="F57" s="281"/>
      <c r="G57" t="s">
        <v>106</v>
      </c>
    </row>
    <row r="58" spans="1:6" ht="15">
      <c r="A58" s="185"/>
      <c r="B58" s="172" t="s">
        <v>80</v>
      </c>
      <c r="C58" s="109"/>
      <c r="D58" s="226">
        <v>21</v>
      </c>
      <c r="E58" s="215"/>
      <c r="F58" s="281"/>
    </row>
    <row r="59" spans="1:14" ht="15">
      <c r="A59" s="185"/>
      <c r="B59" s="172" t="s">
        <v>104</v>
      </c>
      <c r="C59" s="109"/>
      <c r="D59" s="226">
        <v>211.4</v>
      </c>
      <c r="E59" s="215"/>
      <c r="F59" s="281"/>
      <c r="G59" t="s">
        <v>105</v>
      </c>
      <c r="N59" s="158"/>
    </row>
    <row r="60" spans="1:7" ht="15">
      <c r="A60" s="187"/>
      <c r="B60" s="177" t="s">
        <v>81</v>
      </c>
      <c r="C60" s="109"/>
      <c r="D60" s="226">
        <v>49.4</v>
      </c>
      <c r="E60" s="215"/>
      <c r="F60" s="281"/>
      <c r="G60" s="164"/>
    </row>
    <row r="61" spans="1:6" ht="15">
      <c r="A61" s="187"/>
      <c r="B61" s="172" t="s">
        <v>109</v>
      </c>
      <c r="C61" s="109"/>
      <c r="D61" s="226">
        <v>24.6</v>
      </c>
      <c r="E61" s="215"/>
      <c r="F61" s="281"/>
    </row>
    <row r="62" spans="1:6" ht="15">
      <c r="A62" s="187"/>
      <c r="B62" s="174" t="s">
        <v>92</v>
      </c>
      <c r="C62" s="109"/>
      <c r="D62" s="226">
        <v>57</v>
      </c>
      <c r="E62" s="215"/>
      <c r="F62" s="281"/>
    </row>
    <row r="63" spans="1:6" ht="15">
      <c r="A63" s="187"/>
      <c r="B63" s="174" t="s">
        <v>73</v>
      </c>
      <c r="C63" s="109"/>
      <c r="D63" s="226"/>
      <c r="E63" s="215"/>
      <c r="F63" s="281"/>
    </row>
    <row r="64" spans="1:7" ht="15">
      <c r="A64" s="187"/>
      <c r="B64" s="172" t="s">
        <v>82</v>
      </c>
      <c r="C64" s="109"/>
      <c r="D64" s="226">
        <v>25.2</v>
      </c>
      <c r="E64" s="215"/>
      <c r="F64" s="281"/>
      <c r="G64" t="s">
        <v>103</v>
      </c>
    </row>
    <row r="65" spans="1:10" ht="15.75" thickBot="1">
      <c r="A65" s="187"/>
      <c r="B65" s="178" t="s">
        <v>65</v>
      </c>
      <c r="C65" s="159"/>
      <c r="D65" s="227">
        <v>76.4</v>
      </c>
      <c r="E65" s="165"/>
      <c r="F65" s="281"/>
      <c r="G65" t="s">
        <v>108</v>
      </c>
      <c r="J65" s="156"/>
    </row>
    <row r="66" spans="1:7" ht="33.75" customHeight="1">
      <c r="A66" s="187"/>
      <c r="B66" s="179" t="s">
        <v>83</v>
      </c>
      <c r="C66" s="166"/>
      <c r="D66" s="228">
        <f>D53+D49+D43+D39+D29+D27+D22+D17+D11</f>
        <v>7473.688799999999</v>
      </c>
      <c r="E66" s="202">
        <f>SUM(E11:E65)</f>
        <v>21.2</v>
      </c>
      <c r="F66" s="281"/>
      <c r="G66" s="52"/>
    </row>
    <row r="67" spans="1:8" ht="30.75" customHeight="1" thickBot="1">
      <c r="A67" s="187"/>
      <c r="B67" s="180" t="s">
        <v>84</v>
      </c>
      <c r="C67" s="167"/>
      <c r="D67" s="229"/>
      <c r="E67" s="203">
        <v>0.32</v>
      </c>
      <c r="F67" s="281"/>
      <c r="H67" s="52"/>
    </row>
    <row r="68" spans="1:7" ht="16.5" thickBot="1" thickTop="1">
      <c r="A68" s="188"/>
      <c r="B68" s="181" t="s">
        <v>30</v>
      </c>
      <c r="C68" s="146"/>
      <c r="D68" s="154">
        <f>D70+D71</f>
        <v>2278.1</v>
      </c>
      <c r="E68" s="204">
        <v>10.89</v>
      </c>
      <c r="F68" s="281"/>
      <c r="G68" s="164"/>
    </row>
    <row r="69" spans="1:6" ht="15.75" thickTop="1">
      <c r="A69" s="189"/>
      <c r="B69" s="195" t="s">
        <v>5</v>
      </c>
      <c r="C69" s="109"/>
      <c r="D69" s="198"/>
      <c r="E69" s="109"/>
      <c r="F69" s="281"/>
    </row>
    <row r="70" spans="1:7" ht="15">
      <c r="A70" s="189"/>
      <c r="B70" s="196" t="s">
        <v>54</v>
      </c>
      <c r="C70" s="109"/>
      <c r="D70" s="198">
        <v>2089.1</v>
      </c>
      <c r="E70" s="109"/>
      <c r="F70" s="281"/>
      <c r="G70" s="209"/>
    </row>
    <row r="71" spans="1:7" ht="15.75" thickBot="1">
      <c r="A71" s="190"/>
      <c r="B71" s="197" t="s">
        <v>55</v>
      </c>
      <c r="C71" s="159"/>
      <c r="D71" s="230">
        <v>189</v>
      </c>
      <c r="E71" s="159"/>
      <c r="F71" s="281"/>
      <c r="G71" s="209"/>
    </row>
    <row r="72" spans="1:7" ht="16.5" customHeight="1" thickBot="1">
      <c r="A72" s="191"/>
      <c r="B72" s="161" t="s">
        <v>36</v>
      </c>
      <c r="C72" s="160"/>
      <c r="D72" s="194">
        <f>D66+D67+D68</f>
        <v>9751.788799999998</v>
      </c>
      <c r="E72" s="283">
        <f>E66+E67+E68</f>
        <v>32.41</v>
      </c>
      <c r="F72" s="281"/>
      <c r="G72" s="164"/>
    </row>
    <row r="73" spans="1:7" ht="15">
      <c r="A73" s="184"/>
      <c r="B73" s="193" t="s">
        <v>85</v>
      </c>
      <c r="C73" s="109"/>
      <c r="D73" s="198">
        <v>41.7</v>
      </c>
      <c r="E73" s="284"/>
      <c r="F73" s="281"/>
      <c r="G73" s="164"/>
    </row>
    <row r="74" spans="1:6" ht="15.75" thickBot="1">
      <c r="A74" s="187"/>
      <c r="B74" s="178" t="s">
        <v>89</v>
      </c>
      <c r="C74" s="109"/>
      <c r="D74" s="199">
        <v>301.3</v>
      </c>
      <c r="E74" s="285"/>
      <c r="F74" s="282"/>
    </row>
    <row r="75" spans="1:11" ht="16.5" customHeight="1" thickBot="1">
      <c r="A75" s="192"/>
      <c r="B75" s="279" t="s">
        <v>21</v>
      </c>
      <c r="C75" s="279"/>
      <c r="D75" s="271">
        <f>D72+D73+D74</f>
        <v>10094.788799999998</v>
      </c>
      <c r="E75" s="272"/>
      <c r="F75" s="273"/>
      <c r="G75" s="222">
        <v>8969</v>
      </c>
      <c r="H75" s="200">
        <f>G75-D75</f>
        <v>-1125.7887999999984</v>
      </c>
      <c r="K75" s="52"/>
    </row>
    <row r="76" spans="1:11" ht="12.75">
      <c r="A76" s="128"/>
      <c r="B76" s="128"/>
      <c r="C76" s="128"/>
      <c r="D76" s="128"/>
      <c r="E76" s="128"/>
      <c r="F76" s="128"/>
      <c r="H76" s="200"/>
      <c r="J76" s="155"/>
      <c r="K76" s="52"/>
    </row>
    <row r="77" spans="1:11" ht="12.75">
      <c r="A77" s="128"/>
      <c r="C77" s="128"/>
      <c r="D77" s="128"/>
      <c r="E77" s="128"/>
      <c r="F77" s="128"/>
      <c r="K77" s="157"/>
    </row>
    <row r="80" spans="2:6" ht="15">
      <c r="B80" s="152" t="s">
        <v>110</v>
      </c>
      <c r="C80" s="152"/>
      <c r="D80" s="128"/>
      <c r="E80" s="128"/>
      <c r="F80" s="128"/>
    </row>
    <row r="83" ht="15">
      <c r="B83" s="152" t="s">
        <v>111</v>
      </c>
    </row>
  </sheetData>
  <sheetProtection/>
  <mergeCells count="10">
    <mergeCell ref="D75:F75"/>
    <mergeCell ref="A1:E1"/>
    <mergeCell ref="F2:F4"/>
    <mergeCell ref="A2:A4"/>
    <mergeCell ref="B2:B4"/>
    <mergeCell ref="C2:C3"/>
    <mergeCell ref="D2:E3"/>
    <mergeCell ref="B75:C75"/>
    <mergeCell ref="F5:F74"/>
    <mergeCell ref="E72:E74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Kravecz.T</dc:creator>
  <cp:keywords/>
  <dc:description/>
  <cp:lastModifiedBy>ilina</cp:lastModifiedBy>
  <cp:lastPrinted>2021-03-29T09:21:03Z</cp:lastPrinted>
  <dcterms:created xsi:type="dcterms:W3CDTF">2015-01-22T11:48:07Z</dcterms:created>
  <dcterms:modified xsi:type="dcterms:W3CDTF">2022-03-24T13:07:27Z</dcterms:modified>
  <cp:category/>
  <cp:version/>
  <cp:contentType/>
  <cp:contentStatus/>
</cp:coreProperties>
</file>